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5120" windowHeight="8010"/>
  </bookViews>
  <sheets>
    <sheet name="машуковка 0320000610" sheetId="19" r:id="rId1"/>
    <sheet name="машук 0320074090" sheetId="66" r:id="rId2"/>
    <sheet name="машук 0320053030" sheetId="80" r:id="rId3"/>
    <sheet name="машук 0320010340" sheetId="83" r:id="rId4"/>
    <sheet name="машук 0320075640611" sheetId="67" r:id="rId5"/>
    <sheet name="машуковка внебюджет." sheetId="68" r:id="rId6"/>
    <sheet name="Машуковка 0320000610 612" sheetId="70" r:id="rId7"/>
    <sheet name="машук 0320075640 612" sheetId="77" r:id="rId8"/>
    <sheet name="машук 0320075660 612" sheetId="78" r:id="rId9"/>
    <sheet name="машук 03200L3040 612" sheetId="79" r:id="rId10"/>
    <sheet name="Машуковка 0320074090 612" sheetId="84" r:id="rId11"/>
    <sheet name="Машуковка 03200S5620 612" sheetId="85" r:id="rId12"/>
    <sheet name="Лист1" sheetId="75" r:id="rId13"/>
  </sheets>
  <definedNames>
    <definedName name="_xlnm.Print_Area" localSheetId="0">'машуковка 0320000610'!$A$1:$E$75</definedName>
    <definedName name="_xlnm.Print_Area" localSheetId="5">'машуковка внебюджет.'!$A$1:$E$49</definedName>
  </definedNames>
  <calcPr calcId="144525"/>
</workbook>
</file>

<file path=xl/calcChain.xml><?xml version="1.0" encoding="utf-8"?>
<calcChain xmlns="http://schemas.openxmlformats.org/spreadsheetml/2006/main">
  <c r="C26" i="67" l="1"/>
  <c r="E27" i="79"/>
  <c r="C24" i="79"/>
  <c r="D30" i="85"/>
  <c r="E30" i="85" s="1"/>
  <c r="D28" i="85"/>
  <c r="E28" i="85" s="1"/>
  <c r="C27" i="85"/>
  <c r="E24" i="85"/>
  <c r="D20" i="85"/>
  <c r="E20" i="85" s="1"/>
  <c r="E17" i="85"/>
  <c r="E16" i="85"/>
  <c r="D15" i="85"/>
  <c r="C15" i="85"/>
  <c r="E14" i="85"/>
  <c r="E13" i="85"/>
  <c r="E12" i="85"/>
  <c r="D11" i="85"/>
  <c r="C11" i="85"/>
  <c r="I5" i="67"/>
  <c r="I5" i="66"/>
  <c r="C10" i="19"/>
  <c r="E30" i="84"/>
  <c r="D30" i="84"/>
  <c r="D28" i="84"/>
  <c r="E28" i="84" s="1"/>
  <c r="C27" i="84"/>
  <c r="E24" i="84"/>
  <c r="D20" i="84"/>
  <c r="E20" i="84" s="1"/>
  <c r="E17" i="84"/>
  <c r="E16" i="84"/>
  <c r="D15" i="84"/>
  <c r="C15" i="84"/>
  <c r="E14" i="84"/>
  <c r="E13" i="84"/>
  <c r="E12" i="84"/>
  <c r="D11" i="84"/>
  <c r="C11" i="84"/>
  <c r="C10" i="84" s="1"/>
  <c r="C11" i="67"/>
  <c r="C10" i="66"/>
  <c r="D27" i="19"/>
  <c r="C12" i="19"/>
  <c r="D26" i="67"/>
  <c r="D26" i="79"/>
  <c r="D29" i="83"/>
  <c r="E29" i="83" s="1"/>
  <c r="D27" i="83"/>
  <c r="C27" i="83"/>
  <c r="E24" i="83"/>
  <c r="D20" i="83"/>
  <c r="E20" i="83" s="1"/>
  <c r="D16" i="83"/>
  <c r="C16" i="83"/>
  <c r="D13" i="83"/>
  <c r="E13" i="83" s="1"/>
  <c r="C12" i="83"/>
  <c r="D10" i="83"/>
  <c r="C10" i="83"/>
  <c r="C6" i="83" s="1"/>
  <c r="C5" i="83" s="1"/>
  <c r="D8" i="83"/>
  <c r="E8" i="83" s="1"/>
  <c r="E7" i="83"/>
  <c r="J5" i="83"/>
  <c r="J6" i="83" s="1"/>
  <c r="E11" i="85" l="1"/>
  <c r="C10" i="85"/>
  <c r="C33" i="85"/>
  <c r="D27" i="85"/>
  <c r="D10" i="85" s="1"/>
  <c r="E10" i="85" s="1"/>
  <c r="E15" i="85"/>
  <c r="E33" i="85" s="1"/>
  <c r="C33" i="84"/>
  <c r="E11" i="84"/>
  <c r="D27" i="84"/>
  <c r="D10" i="84" s="1"/>
  <c r="E10" i="84" s="1"/>
  <c r="E15" i="84"/>
  <c r="D6" i="83"/>
  <c r="E16" i="83"/>
  <c r="E10" i="83"/>
  <c r="E6" i="83" s="1"/>
  <c r="C33" i="83"/>
  <c r="D12" i="83"/>
  <c r="D5" i="83" s="1"/>
  <c r="E5" i="83" s="1"/>
  <c r="G6" i="67"/>
  <c r="F18" i="19"/>
  <c r="F19" i="19"/>
  <c r="F20" i="19"/>
  <c r="F22" i="19"/>
  <c r="F23" i="19"/>
  <c r="F24" i="19"/>
  <c r="F26" i="19"/>
  <c r="F28" i="19"/>
  <c r="F29" i="19"/>
  <c r="F30" i="19"/>
  <c r="F32" i="19"/>
  <c r="F33" i="19"/>
  <c r="F34" i="19"/>
  <c r="F36" i="19"/>
  <c r="F37" i="19"/>
  <c r="F38" i="19"/>
  <c r="F40" i="19"/>
  <c r="F42" i="19"/>
  <c r="F43" i="19"/>
  <c r="F45" i="19"/>
  <c r="F47" i="19"/>
  <c r="F48" i="19"/>
  <c r="F49" i="19"/>
  <c r="F51" i="19"/>
  <c r="F52" i="19"/>
  <c r="F53" i="19"/>
  <c r="F55" i="19"/>
  <c r="F56" i="19"/>
  <c r="F57" i="19"/>
  <c r="F59" i="19"/>
  <c r="F60" i="19"/>
  <c r="F61" i="19"/>
  <c r="F63" i="19"/>
  <c r="F64" i="19"/>
  <c r="F65" i="19"/>
  <c r="F66" i="19"/>
  <c r="F68" i="19"/>
  <c r="F69" i="19"/>
  <c r="F70" i="19"/>
  <c r="F71" i="19"/>
  <c r="F72" i="19"/>
  <c r="F73" i="19"/>
  <c r="F17" i="19"/>
  <c r="F31" i="19"/>
  <c r="D28" i="70"/>
  <c r="E28" i="70" s="1"/>
  <c r="C13" i="77"/>
  <c r="D62" i="19"/>
  <c r="D28" i="79"/>
  <c r="D24" i="79" s="1"/>
  <c r="D26" i="78"/>
  <c r="D20" i="70"/>
  <c r="F3" i="19"/>
  <c r="E33" i="84" l="1"/>
  <c r="E12" i="83"/>
  <c r="E33" i="83" s="1"/>
  <c r="D41" i="19"/>
  <c r="D14" i="67"/>
  <c r="D67" i="19"/>
  <c r="D32" i="77"/>
  <c r="D20" i="67" l="1"/>
  <c r="E28" i="79"/>
  <c r="D14" i="19"/>
  <c r="D29" i="80"/>
  <c r="E29" i="80" s="1"/>
  <c r="C27" i="80"/>
  <c r="E24" i="80"/>
  <c r="D20" i="80"/>
  <c r="E20" i="80" s="1"/>
  <c r="D16" i="80"/>
  <c r="C16" i="80"/>
  <c r="C12" i="80" s="1"/>
  <c r="D13" i="80"/>
  <c r="E13" i="80" s="1"/>
  <c r="D10" i="80"/>
  <c r="C10" i="80"/>
  <c r="D8" i="80"/>
  <c r="E7" i="80"/>
  <c r="J5" i="80"/>
  <c r="J6" i="80" s="1"/>
  <c r="E26" i="79"/>
  <c r="E24" i="79" s="1"/>
  <c r="E21" i="79"/>
  <c r="E20" i="79"/>
  <c r="E17" i="79"/>
  <c r="E16" i="79"/>
  <c r="D15" i="79"/>
  <c r="C15" i="79"/>
  <c r="E14" i="79"/>
  <c r="E13" i="79"/>
  <c r="E12" i="79"/>
  <c r="D11" i="79"/>
  <c r="C11" i="79"/>
  <c r="D36" i="77"/>
  <c r="E36" i="77" s="1"/>
  <c r="E32" i="77"/>
  <c r="D25" i="77"/>
  <c r="D24" i="77" s="1"/>
  <c r="C24" i="77"/>
  <c r="E21" i="77"/>
  <c r="E20" i="77"/>
  <c r="E17" i="77"/>
  <c r="E16" i="77"/>
  <c r="D15" i="77"/>
  <c r="C15" i="77"/>
  <c r="E14" i="77"/>
  <c r="E13" i="77"/>
  <c r="E12" i="77"/>
  <c r="D11" i="77"/>
  <c r="C11" i="77"/>
  <c r="D6" i="80" l="1"/>
  <c r="E10" i="80"/>
  <c r="E16" i="80"/>
  <c r="C6" i="80"/>
  <c r="C33" i="80" s="1"/>
  <c r="E15" i="77"/>
  <c r="E8" i="80"/>
  <c r="E6" i="80" s="1"/>
  <c r="D12" i="80"/>
  <c r="E12" i="80" s="1"/>
  <c r="D27" i="80"/>
  <c r="C39" i="77"/>
  <c r="E11" i="77"/>
  <c r="E11" i="79"/>
  <c r="E15" i="79"/>
  <c r="E25" i="77"/>
  <c r="E24" i="77" s="1"/>
  <c r="D10" i="77"/>
  <c r="D10" i="79"/>
  <c r="C10" i="79"/>
  <c r="C45" i="79"/>
  <c r="C10" i="77"/>
  <c r="C5" i="80" l="1"/>
  <c r="E45" i="79"/>
  <c r="E10" i="77"/>
  <c r="E33" i="80"/>
  <c r="D5" i="80"/>
  <c r="E5" i="80" s="1"/>
  <c r="E39" i="77"/>
  <c r="E10" i="79"/>
  <c r="C6" i="19"/>
  <c r="C13" i="67"/>
  <c r="D48" i="67"/>
  <c r="C46" i="67"/>
  <c r="C27" i="66"/>
  <c r="D13" i="66"/>
  <c r="D20" i="66"/>
  <c r="D29" i="66"/>
  <c r="D58" i="19"/>
  <c r="D54" i="19"/>
  <c r="E54" i="19" s="1"/>
  <c r="D50" i="19"/>
  <c r="E50" i="19" s="1"/>
  <c r="D46" i="19"/>
  <c r="C44" i="19"/>
  <c r="D16" i="19"/>
  <c r="D21" i="19"/>
  <c r="E11" i="19"/>
  <c r="H3" i="19"/>
  <c r="H4" i="19" s="1"/>
  <c r="D26" i="68"/>
  <c r="C5" i="19" l="1"/>
  <c r="C74" i="19"/>
  <c r="E62" i="19"/>
  <c r="D44" i="19"/>
  <c r="E44" i="19" s="1"/>
  <c r="D12" i="19"/>
  <c r="E67" i="19"/>
  <c r="E26" i="78"/>
  <c r="J5" i="66"/>
  <c r="J6" i="66" s="1"/>
  <c r="C24" i="78"/>
  <c r="J5" i="67"/>
  <c r="J6" i="67" s="1"/>
  <c r="F48" i="68"/>
  <c r="D8" i="66"/>
  <c r="E21" i="78"/>
  <c r="E20" i="78"/>
  <c r="E17" i="78"/>
  <c r="E16" i="78"/>
  <c r="D15" i="78"/>
  <c r="C15" i="78"/>
  <c r="E14" i="78"/>
  <c r="E13" i="78"/>
  <c r="E12" i="78"/>
  <c r="D11" i="78"/>
  <c r="C11" i="78"/>
  <c r="D9" i="67"/>
  <c r="C16" i="66"/>
  <c r="E39" i="19"/>
  <c r="E15" i="78" l="1"/>
  <c r="E11" i="78"/>
  <c r="E58" i="19"/>
  <c r="D24" i="78"/>
  <c r="D10" i="78" s="1"/>
  <c r="C10" i="78"/>
  <c r="C42" i="78"/>
  <c r="E42" i="78" l="1"/>
  <c r="E10" i="78"/>
  <c r="D16" i="66"/>
  <c r="D30" i="70"/>
  <c r="D8" i="19"/>
  <c r="D6" i="19" s="1"/>
  <c r="D74" i="19" s="1"/>
  <c r="D11" i="67" l="1"/>
  <c r="D7" i="67"/>
  <c r="D10" i="66"/>
  <c r="E21" i="19"/>
  <c r="E16" i="19"/>
  <c r="E30" i="70" l="1"/>
  <c r="D27" i="70"/>
  <c r="C27" i="70"/>
  <c r="E24" i="70"/>
  <c r="E20" i="70"/>
  <c r="E17" i="70"/>
  <c r="E16" i="70"/>
  <c r="D15" i="70"/>
  <c r="C15" i="70"/>
  <c r="E14" i="70"/>
  <c r="E13" i="70"/>
  <c r="E12" i="70"/>
  <c r="D11" i="70"/>
  <c r="C11" i="70"/>
  <c r="E26" i="68"/>
  <c r="D24" i="68"/>
  <c r="C24" i="68"/>
  <c r="E21" i="68"/>
  <c r="E20" i="68"/>
  <c r="E17" i="68"/>
  <c r="E16" i="68"/>
  <c r="D15" i="68"/>
  <c r="C15" i="68"/>
  <c r="E14" i="68"/>
  <c r="E13" i="68"/>
  <c r="E12" i="68"/>
  <c r="D11" i="68"/>
  <c r="C11" i="68"/>
  <c r="E48" i="67"/>
  <c r="D46" i="67"/>
  <c r="E43" i="67"/>
  <c r="E26" i="67"/>
  <c r="E20" i="67"/>
  <c r="E14" i="67"/>
  <c r="D13" i="67"/>
  <c r="E11" i="67"/>
  <c r="E9" i="67"/>
  <c r="E7" i="67"/>
  <c r="D6" i="67"/>
  <c r="C6" i="67"/>
  <c r="E29" i="66"/>
  <c r="D27" i="66"/>
  <c r="E24" i="66"/>
  <c r="E20" i="66"/>
  <c r="E16" i="66"/>
  <c r="E13" i="66"/>
  <c r="D12" i="66"/>
  <c r="C12" i="66"/>
  <c r="E10" i="66"/>
  <c r="E8" i="66"/>
  <c r="E7" i="66"/>
  <c r="D6" i="66"/>
  <c r="C6" i="66"/>
  <c r="E46" i="19"/>
  <c r="C5" i="66" l="1"/>
  <c r="C10" i="70"/>
  <c r="D5" i="67"/>
  <c r="D10" i="70"/>
  <c r="C10" i="68"/>
  <c r="D5" i="66"/>
  <c r="D10" i="68"/>
  <c r="C5" i="67"/>
  <c r="E6" i="66"/>
  <c r="C33" i="70"/>
  <c r="E11" i="70"/>
  <c r="E15" i="70"/>
  <c r="E11" i="68"/>
  <c r="C48" i="68"/>
  <c r="E15" i="68"/>
  <c r="E6" i="67"/>
  <c r="C53" i="67"/>
  <c r="E13" i="67"/>
  <c r="C33" i="66"/>
  <c r="E12" i="66"/>
  <c r="E33" i="70" l="1"/>
  <c r="E10" i="70"/>
  <c r="E5" i="67"/>
  <c r="E10" i="68"/>
  <c r="E33" i="66"/>
  <c r="E5" i="66"/>
  <c r="E48" i="68"/>
  <c r="E53" i="67"/>
  <c r="E10" i="19"/>
  <c r="E41" i="19" l="1"/>
  <c r="E7" i="19" l="1"/>
  <c r="E27" i="19"/>
  <c r="F25" i="19" s="1"/>
  <c r="E14" i="19"/>
  <c r="E13" i="19"/>
  <c r="E8" i="19"/>
  <c r="E5" i="19" l="1"/>
  <c r="E12" i="19"/>
  <c r="E6" i="19"/>
  <c r="E74" i="19" l="1"/>
</calcChain>
</file>

<file path=xl/sharedStrings.xml><?xml version="1.0" encoding="utf-8"?>
<sst xmlns="http://schemas.openxmlformats.org/spreadsheetml/2006/main" count="299" uniqueCount="51">
  <si>
    <t>КОСГУ</t>
  </si>
  <si>
    <t>Направление расходования средств</t>
  </si>
  <si>
    <t>Заработная плата</t>
  </si>
  <si>
    <t>Прочие выплаты</t>
  </si>
  <si>
    <t>Услуги связи</t>
  </si>
  <si>
    <t>Транспортные услуги</t>
  </si>
  <si>
    <t>Коммунальные услуги</t>
  </si>
  <si>
    <t>Прочие услуги</t>
  </si>
  <si>
    <t>Увеличение стоимости основных средств</t>
  </si>
  <si>
    <t>Прочие расходы</t>
  </si>
  <si>
    <t xml:space="preserve">№ ________   от____________ </t>
  </si>
  <si>
    <t>Приложение к письму</t>
  </si>
  <si>
    <t xml:space="preserve">Анализ исполнения местного  бюджета МБОУ МСОШ №1 за 2016-2017 гг. </t>
  </si>
  <si>
    <t>Итого</t>
  </si>
  <si>
    <t xml:space="preserve">Начисления на оплату труда </t>
  </si>
  <si>
    <t>Приобретение услуг</t>
  </si>
  <si>
    <t xml:space="preserve">Увеличение материальных запасов </t>
  </si>
  <si>
    <t>Услуги на содержание имущества</t>
  </si>
  <si>
    <t>Остаток свободных лимитов</t>
  </si>
  <si>
    <t>Поступление нефинансовых активов</t>
  </si>
  <si>
    <t>Оплата труда и начисления на выплаты по оплате труда</t>
  </si>
  <si>
    <t>ВНЕБЮДЖЕТ</t>
  </si>
  <si>
    <t>расход с 01.01 по 14.04</t>
  </si>
  <si>
    <t>Соц пособия и компенсация</t>
  </si>
  <si>
    <t>МУНИЦИПАЛЬНОЕ ЗАДАНИЕ (0320000610)</t>
  </si>
  <si>
    <t>машуковка</t>
  </si>
  <si>
    <t>ИНЫЕ ЦЕЛИ (0320000610)</t>
  </si>
  <si>
    <t>МУНИЦИПАЛЬНОЕ ЗАДАНИЕ (0320074090)</t>
  </si>
  <si>
    <t>МУНИЦИПАЛЬНОЕ ЗАДАНИЕ (0320075640)</t>
  </si>
  <si>
    <t>ИНЫЕ ЦЕЛИ (0320075640)</t>
  </si>
  <si>
    <t>книги</t>
  </si>
  <si>
    <t xml:space="preserve">мат </t>
  </si>
  <si>
    <t>ИНЫЕ ЦЕЛИ (0320075660)</t>
  </si>
  <si>
    <t>ИНЫЕ ЦЕЛИ (03200L3040)</t>
  </si>
  <si>
    <t>МУНИЦИПАЛЬНОЕ ЗАДАНИЕ (0320053030)</t>
  </si>
  <si>
    <t>расход на 18.08</t>
  </si>
  <si>
    <t>МУНИЦИПАЛЬНОЕ ЗАДАНИЕ (0320010340)</t>
  </si>
  <si>
    <t xml:space="preserve"> </t>
  </si>
  <si>
    <t>ИНЫЕ ЦЕЛИ (0320074090)</t>
  </si>
  <si>
    <t>ИНЫЕ ЦЕЛИ (03200S5620)</t>
  </si>
  <si>
    <t>План на 2023</t>
  </si>
  <si>
    <t>Сумма БО на 2023г.</t>
  </si>
  <si>
    <t>мест</t>
  </si>
  <si>
    <t>кредиторка</t>
  </si>
  <si>
    <t>договор №4041 от 01.01.23, ПАО Энергосбыт, э.э год</t>
  </si>
  <si>
    <t>договор №4 от ..01.23, ММУП ЖКХ "Машуковский", тепло пол года</t>
  </si>
  <si>
    <t>договор №и21281-1.1 от 09.01.23, АО "Е-паблиш", програмное обеспечение</t>
  </si>
  <si>
    <t>договор №2023-1 от 11.01.23, МУТП "Тройка", подвоз детей на мероприятия</t>
  </si>
  <si>
    <t>договор №2023 46 (4) от 31.01.23, ООО "Защита-м", мониторинг пол года</t>
  </si>
  <si>
    <t>договор №2023 46 (1) от 31.01.23, ООО "Защита-м", обсл сист сигн пол года</t>
  </si>
  <si>
    <t>договор №2023 46 (5) от 31.01.23, ООО "Защита-м", обсл видео пол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</si>
</sst>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0_ ;\-#,##0.00\ "/>
    <numFmt numFmtId="166" formatCode="#,##0_ ;\-#,##0\ "/>
    <numFmt numFmtId="167" formatCode="#,##0.00;[Red]#,##0.00"/>
  </numFmts>
  <fonts count="10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7030A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5" fontId="4" fillId="0" borderId="1" xfId="1" applyNumberFormat="1" applyFont="1" applyBorder="1"/>
    <xf numFmtId="165" fontId="2" fillId="0" borderId="1" xfId="1" applyNumberFormat="1" applyFont="1" applyBorder="1"/>
    <xf numFmtId="165" fontId="2" fillId="0" borderId="1" xfId="1" applyNumberFormat="1" applyFont="1" applyFill="1" applyBorder="1"/>
    <xf numFmtId="0" fontId="2" fillId="2" borderId="1" xfId="0" applyFont="1" applyFill="1" applyBorder="1"/>
    <xf numFmtId="0" fontId="4" fillId="2" borderId="1" xfId="0" applyFont="1" applyFill="1" applyBorder="1" applyAlignment="1">
      <alignment wrapText="1"/>
    </xf>
    <xf numFmtId="165" fontId="4" fillId="2" borderId="1" xfId="1" applyNumberFormat="1" applyFont="1" applyFill="1" applyBorder="1"/>
    <xf numFmtId="165" fontId="2" fillId="2" borderId="1" xfId="1" applyNumberFormat="1" applyFont="1" applyFill="1" applyBorder="1"/>
    <xf numFmtId="0" fontId="2" fillId="0" borderId="1" xfId="0" applyFont="1" applyFill="1" applyBorder="1"/>
    <xf numFmtId="165" fontId="4" fillId="0" borderId="1" xfId="1" applyNumberFormat="1" applyFont="1" applyFill="1" applyBorder="1"/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2" fontId="0" fillId="0" borderId="0" xfId="0" applyNumberFormat="1"/>
    <xf numFmtId="0" fontId="5" fillId="0" borderId="1" xfId="0" applyFont="1" applyBorder="1" applyAlignment="1">
      <alignment wrapText="1"/>
    </xf>
    <xf numFmtId="165" fontId="5" fillId="0" borderId="1" xfId="1" applyNumberFormat="1" applyFont="1" applyBorder="1"/>
    <xf numFmtId="0" fontId="6" fillId="0" borderId="1" xfId="0" applyFont="1" applyBorder="1" applyAlignment="1">
      <alignment wrapText="1"/>
    </xf>
    <xf numFmtId="165" fontId="6" fillId="0" borderId="1" xfId="1" applyNumberFormat="1" applyFont="1" applyBorder="1"/>
    <xf numFmtId="0" fontId="4" fillId="0" borderId="1" xfId="0" applyFont="1" applyFill="1" applyBorder="1"/>
    <xf numFmtId="166" fontId="2" fillId="0" borderId="1" xfId="1" applyNumberFormat="1" applyFont="1" applyBorder="1"/>
    <xf numFmtId="0" fontId="6" fillId="0" borderId="4" xfId="0" applyFont="1" applyBorder="1" applyAlignment="1">
      <alignment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167" fontId="0" fillId="0" borderId="7" xfId="0" applyNumberFormat="1" applyBorder="1"/>
    <xf numFmtId="0" fontId="0" fillId="0" borderId="0" xfId="0" applyBorder="1"/>
    <xf numFmtId="165" fontId="2" fillId="0" borderId="0" xfId="1" applyNumberFormat="1" applyFont="1" applyBorder="1"/>
    <xf numFmtId="0" fontId="0" fillId="0" borderId="0" xfId="0" applyFill="1"/>
    <xf numFmtId="0" fontId="2" fillId="3" borderId="1" xfId="0" applyFont="1" applyFill="1" applyBorder="1"/>
    <xf numFmtId="0" fontId="4" fillId="3" borderId="1" xfId="0" applyFont="1" applyFill="1" applyBorder="1" applyAlignment="1">
      <alignment wrapText="1"/>
    </xf>
    <xf numFmtId="165" fontId="4" fillId="3" borderId="1" xfId="1" applyNumberFormat="1" applyFont="1" applyFill="1" applyBorder="1"/>
    <xf numFmtId="165" fontId="2" fillId="3" borderId="1" xfId="1" applyNumberFormat="1" applyFont="1" applyFill="1" applyBorder="1"/>
    <xf numFmtId="0" fontId="4" fillId="3" borderId="1" xfId="0" applyFont="1" applyFill="1" applyBorder="1"/>
    <xf numFmtId="0" fontId="4" fillId="2" borderId="1" xfId="0" applyFont="1" applyFill="1" applyBorder="1"/>
    <xf numFmtId="165" fontId="0" fillId="0" borderId="0" xfId="0" applyNumberFormat="1"/>
    <xf numFmtId="0" fontId="7" fillId="0" borderId="1" xfId="0" applyFont="1" applyBorder="1" applyAlignment="1">
      <alignment wrapText="1"/>
    </xf>
    <xf numFmtId="165" fontId="7" fillId="0" borderId="1" xfId="1" applyNumberFormat="1" applyFont="1" applyBorder="1"/>
    <xf numFmtId="165" fontId="8" fillId="2" borderId="1" xfId="1" applyNumberFormat="1" applyFont="1" applyFill="1" applyBorder="1"/>
    <xf numFmtId="0" fontId="9" fillId="0" borderId="0" xfId="0" applyFont="1"/>
    <xf numFmtId="0" fontId="0" fillId="0" borderId="0" xfId="0" applyFill="1" applyBorder="1"/>
    <xf numFmtId="165" fontId="6" fillId="0" borderId="1" xfId="1" applyNumberFormat="1" applyFont="1" applyFill="1" applyBorder="1"/>
    <xf numFmtId="0" fontId="7" fillId="0" borderId="1" xfId="0" applyFont="1" applyFill="1" applyBorder="1" applyAlignment="1">
      <alignment wrapText="1"/>
    </xf>
    <xf numFmtId="165" fontId="7" fillId="0" borderId="1" xfId="1" applyNumberFormat="1" applyFont="1" applyFill="1" applyBorder="1"/>
    <xf numFmtId="0" fontId="0" fillId="0" borderId="1" xfId="0" applyBorder="1"/>
    <xf numFmtId="165" fontId="8" fillId="0" borderId="1" xfId="1" applyNumberFormat="1" applyFont="1" applyBorder="1"/>
    <xf numFmtId="0" fontId="4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V76"/>
  <sheetViews>
    <sheetView tabSelected="1" topLeftCell="A16" workbookViewId="0">
      <selection activeCell="D30" sqref="D30"/>
    </sheetView>
  </sheetViews>
  <sheetFormatPr defaultColWidth="8.7109375" defaultRowHeight="15" x14ac:dyDescent="0.25"/>
  <cols>
    <col min="1" max="1" width="8.7109375" style="1"/>
    <col min="2" max="2" width="34.28515625" style="1" customWidth="1"/>
    <col min="3" max="3" width="18" style="1" customWidth="1"/>
    <col min="4" max="4" width="17.140625" style="1" customWidth="1"/>
    <col min="5" max="5" width="18.42578125" style="1" customWidth="1"/>
    <col min="6" max="6" width="13" style="1" customWidth="1"/>
    <col min="7" max="7" width="9.7109375" style="1" customWidth="1"/>
    <col min="8" max="8" width="9.85546875" style="1" customWidth="1"/>
    <col min="9" max="9" width="10" style="1" customWidth="1"/>
    <col min="10" max="10" width="11.28515625" style="1" customWidth="1"/>
    <col min="11" max="12" width="9.85546875" style="1" customWidth="1"/>
    <col min="13" max="16384" width="8.7109375" style="1"/>
  </cols>
  <sheetData>
    <row r="1" spans="1:8" x14ac:dyDescent="0.25">
      <c r="B1" s="1" t="s">
        <v>25</v>
      </c>
    </row>
    <row r="2" spans="1:8" ht="42.75" x14ac:dyDescent="0.25">
      <c r="A2" s="9" t="s">
        <v>0</v>
      </c>
      <c r="B2" s="10" t="s">
        <v>1</v>
      </c>
      <c r="C2" s="10" t="s">
        <v>40</v>
      </c>
      <c r="D2" s="10" t="s">
        <v>41</v>
      </c>
      <c r="E2" s="10" t="s">
        <v>18</v>
      </c>
      <c r="F2" s="32" t="s">
        <v>35</v>
      </c>
    </row>
    <row r="3" spans="1:8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31">
        <f>10785385-2100000+151837+130000</f>
        <v>8967222</v>
      </c>
      <c r="G3" s="31">
        <v>6220466.5199999996</v>
      </c>
      <c r="H3" s="1">
        <f>G3/1.302</f>
        <v>4777624.0552995391</v>
      </c>
    </row>
    <row r="4" spans="1:8" ht="27" customHeight="1" x14ac:dyDescent="0.25">
      <c r="A4" s="54" t="s">
        <v>24</v>
      </c>
      <c r="B4" s="55"/>
      <c r="C4" s="55"/>
      <c r="D4" s="55"/>
      <c r="E4" s="56"/>
      <c r="H4" s="1">
        <f>G3-H3</f>
        <v>1442842.4647004604</v>
      </c>
    </row>
    <row r="5" spans="1:8" ht="15.95" customHeight="1" x14ac:dyDescent="0.25">
      <c r="A5" s="4"/>
      <c r="B5" s="7" t="s">
        <v>13</v>
      </c>
      <c r="C5" s="11">
        <f>C6+C11+C12+C39+C41+C44</f>
        <v>10889547.146120001</v>
      </c>
      <c r="D5" s="11"/>
      <c r="E5" s="11">
        <f>C5-D5</f>
        <v>10889547.146120001</v>
      </c>
    </row>
    <row r="6" spans="1:8" ht="15.95" customHeight="1" x14ac:dyDescent="0.25">
      <c r="A6" s="41">
        <v>210</v>
      </c>
      <c r="B6" s="38" t="s">
        <v>20</v>
      </c>
      <c r="C6" s="39">
        <f>C7+C8+C10</f>
        <v>6220466.5161199998</v>
      </c>
      <c r="D6" s="39">
        <f>D7+D8+D10</f>
        <v>0</v>
      </c>
      <c r="E6" s="39">
        <f>E7+E8+E10</f>
        <v>6220466.5161199998</v>
      </c>
    </row>
    <row r="7" spans="1:8" ht="15.95" customHeight="1" x14ac:dyDescent="0.25">
      <c r="A7" s="14">
        <v>211</v>
      </c>
      <c r="B7" s="15" t="s">
        <v>2</v>
      </c>
      <c r="C7" s="16">
        <v>4777624.0599999996</v>
      </c>
      <c r="D7" s="17"/>
      <c r="E7" s="16">
        <f t="shared" ref="E7:E27" si="0">C7-D7</f>
        <v>4777624.0599999996</v>
      </c>
      <c r="F7" s="22"/>
    </row>
    <row r="8" spans="1:8" ht="15.95" customHeight="1" x14ac:dyDescent="0.25">
      <c r="A8" s="14">
        <v>212</v>
      </c>
      <c r="B8" s="15" t="s">
        <v>3</v>
      </c>
      <c r="C8" s="16"/>
      <c r="D8" s="17">
        <f>D9</f>
        <v>0</v>
      </c>
      <c r="E8" s="17">
        <f t="shared" si="0"/>
        <v>0</v>
      </c>
      <c r="F8" s="22"/>
    </row>
    <row r="9" spans="1:8" ht="15.95" customHeight="1" x14ac:dyDescent="0.25">
      <c r="A9" s="4"/>
      <c r="B9" s="5"/>
      <c r="C9" s="12"/>
      <c r="D9" s="12"/>
      <c r="E9" s="12"/>
    </row>
    <row r="10" spans="1:8" ht="15.95" customHeight="1" x14ac:dyDescent="0.25">
      <c r="A10" s="14">
        <v>213</v>
      </c>
      <c r="B10" s="15" t="s">
        <v>14</v>
      </c>
      <c r="C10" s="16">
        <f>C7*0.302-0.01</f>
        <v>1442842.4561199998</v>
      </c>
      <c r="D10" s="17"/>
      <c r="E10" s="16">
        <f>C10-D10</f>
        <v>1442842.4561199998</v>
      </c>
    </row>
    <row r="11" spans="1:8" ht="15.95" customHeight="1" x14ac:dyDescent="0.25">
      <c r="A11" s="37">
        <v>266</v>
      </c>
      <c r="B11" s="38" t="s">
        <v>23</v>
      </c>
      <c r="C11" s="39">
        <v>35000</v>
      </c>
      <c r="D11" s="40"/>
      <c r="E11" s="39">
        <f>C11-D11</f>
        <v>35000</v>
      </c>
    </row>
    <row r="12" spans="1:8" ht="15.95" customHeight="1" x14ac:dyDescent="0.25">
      <c r="A12" s="41">
        <v>220</v>
      </c>
      <c r="B12" s="38" t="s">
        <v>15</v>
      </c>
      <c r="C12" s="39">
        <f>C16+C21+C27+C14</f>
        <v>4540780.63</v>
      </c>
      <c r="D12" s="39">
        <f>D16+D21+D27+D35</f>
        <v>2568004.61</v>
      </c>
      <c r="E12" s="39">
        <f>E13+E14+E16+E21+E27+E35</f>
        <v>1972776.02</v>
      </c>
    </row>
    <row r="13" spans="1:8" ht="15.95" customHeight="1" x14ac:dyDescent="0.25">
      <c r="A13" s="4">
        <v>221</v>
      </c>
      <c r="B13" s="7" t="s">
        <v>4</v>
      </c>
      <c r="C13" s="12"/>
      <c r="D13" s="12"/>
      <c r="E13" s="12">
        <f t="shared" si="0"/>
        <v>0</v>
      </c>
    </row>
    <row r="14" spans="1:8" ht="15.95" customHeight="1" x14ac:dyDescent="0.25">
      <c r="A14" s="42">
        <v>222</v>
      </c>
      <c r="B14" s="15" t="s">
        <v>5</v>
      </c>
      <c r="C14" s="16"/>
      <c r="D14" s="16">
        <f>D15</f>
        <v>0</v>
      </c>
      <c r="E14" s="16">
        <f t="shared" si="0"/>
        <v>0</v>
      </c>
    </row>
    <row r="15" spans="1:8" ht="15.95" customHeight="1" x14ac:dyDescent="0.25">
      <c r="A15" s="4"/>
      <c r="B15" s="5"/>
      <c r="C15" s="12"/>
      <c r="D15" s="12"/>
      <c r="E15" s="11"/>
    </row>
    <row r="16" spans="1:8" ht="15.95" customHeight="1" x14ac:dyDescent="0.25">
      <c r="A16" s="14">
        <v>223</v>
      </c>
      <c r="B16" s="15" t="s">
        <v>6</v>
      </c>
      <c r="C16" s="16">
        <v>4257263.84</v>
      </c>
      <c r="D16" s="16">
        <f>SUM(D17:D20)</f>
        <v>2516648.84</v>
      </c>
      <c r="E16" s="46">
        <f>C16-D16</f>
        <v>1740615</v>
      </c>
    </row>
    <row r="17" spans="1:22" ht="30.75" customHeight="1" x14ac:dyDescent="0.25">
      <c r="A17" s="4"/>
      <c r="B17" s="25" t="s">
        <v>44</v>
      </c>
      <c r="C17" s="26"/>
      <c r="D17" s="26">
        <v>238382.94</v>
      </c>
      <c r="E17" s="11"/>
      <c r="F17" s="47">
        <f>SUM(G17:Y17)</f>
        <v>0</v>
      </c>
      <c r="J17" s="48"/>
      <c r="K17" s="48"/>
      <c r="L17" s="48"/>
      <c r="M17" s="48"/>
    </row>
    <row r="18" spans="1:22" ht="29.25" customHeight="1" x14ac:dyDescent="0.25">
      <c r="A18" s="4"/>
      <c r="B18" s="25" t="s">
        <v>45</v>
      </c>
      <c r="C18" s="26"/>
      <c r="D18" s="26">
        <v>2278265.9</v>
      </c>
      <c r="E18" s="52"/>
      <c r="F18" s="47">
        <f t="shared" ref="F18:F73" si="1">SUM(G18:Y18)</f>
        <v>0</v>
      </c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</row>
    <row r="19" spans="1:22" ht="15.95" customHeight="1" x14ac:dyDescent="0.25">
      <c r="A19" s="4"/>
      <c r="B19" s="25"/>
      <c r="C19" s="26"/>
      <c r="D19" s="26"/>
      <c r="E19" s="11"/>
      <c r="F19" s="47">
        <f t="shared" si="1"/>
        <v>0</v>
      </c>
    </row>
    <row r="20" spans="1:22" ht="15.95" customHeight="1" x14ac:dyDescent="0.25">
      <c r="A20" s="4"/>
      <c r="B20" s="25"/>
      <c r="C20" s="26"/>
      <c r="D20" s="26"/>
      <c r="E20" s="11"/>
      <c r="F20" s="47">
        <f t="shared" si="1"/>
        <v>0</v>
      </c>
    </row>
    <row r="21" spans="1:22" ht="15.95" customHeight="1" x14ac:dyDescent="0.25">
      <c r="A21" s="14">
        <v>225</v>
      </c>
      <c r="B21" s="15" t="s">
        <v>17</v>
      </c>
      <c r="C21" s="16">
        <v>108506.63</v>
      </c>
      <c r="D21" s="16">
        <f>SUM(D22:D26)</f>
        <v>29999.190000000002</v>
      </c>
      <c r="E21" s="16">
        <f>C21-D21</f>
        <v>78507.44</v>
      </c>
      <c r="F21" s="47"/>
    </row>
    <row r="22" spans="1:22" ht="15.95" customHeight="1" x14ac:dyDescent="0.25">
      <c r="A22" s="4"/>
      <c r="B22" s="44" t="s">
        <v>43</v>
      </c>
      <c r="C22" s="24"/>
      <c r="D22" s="45">
        <v>11450.01</v>
      </c>
      <c r="E22" s="11"/>
      <c r="F22" s="47">
        <f t="shared" si="1"/>
        <v>0</v>
      </c>
    </row>
    <row r="23" spans="1:22" ht="47.25" customHeight="1" x14ac:dyDescent="0.25">
      <c r="A23" s="4"/>
      <c r="B23" s="25" t="s">
        <v>49</v>
      </c>
      <c r="C23" s="26"/>
      <c r="D23" s="26">
        <v>18549.18</v>
      </c>
      <c r="E23" s="11"/>
      <c r="F23" s="47">
        <f t="shared" si="1"/>
        <v>0</v>
      </c>
      <c r="J23" s="48"/>
    </row>
    <row r="24" spans="1:22" ht="15.95" customHeight="1" x14ac:dyDescent="0.25">
      <c r="A24" s="4"/>
      <c r="B24" s="5"/>
      <c r="C24" s="11"/>
      <c r="D24" s="12"/>
      <c r="E24" s="11"/>
      <c r="F24" s="47">
        <f t="shared" si="1"/>
        <v>0</v>
      </c>
    </row>
    <row r="25" spans="1:22" ht="15.95" customHeight="1" x14ac:dyDescent="0.25">
      <c r="A25" s="4"/>
      <c r="B25" s="5"/>
      <c r="C25" s="11"/>
      <c r="D25" s="12"/>
      <c r="E25" s="11"/>
      <c r="F25" s="47">
        <f t="shared" si="1"/>
        <v>0</v>
      </c>
      <c r="G25" s="43"/>
    </row>
    <row r="26" spans="1:22" ht="15.95" customHeight="1" x14ac:dyDescent="0.25">
      <c r="A26" s="4"/>
      <c r="B26" s="5"/>
      <c r="C26" s="11"/>
      <c r="D26" s="12"/>
      <c r="E26" s="11"/>
      <c r="F26" s="47">
        <f t="shared" si="1"/>
        <v>0</v>
      </c>
    </row>
    <row r="27" spans="1:22" ht="15.95" customHeight="1" x14ac:dyDescent="0.25">
      <c r="A27" s="14">
        <v>226</v>
      </c>
      <c r="B27" s="15" t="s">
        <v>7</v>
      </c>
      <c r="C27" s="16">
        <v>175010.16</v>
      </c>
      <c r="D27" s="16">
        <f>SUM(D28:D38)</f>
        <v>21356.58</v>
      </c>
      <c r="E27" s="16">
        <f t="shared" si="0"/>
        <v>153653.58000000002</v>
      </c>
      <c r="F27" s="47"/>
    </row>
    <row r="28" spans="1:22" ht="47.25" customHeight="1" x14ac:dyDescent="0.25">
      <c r="A28" s="4"/>
      <c r="B28" s="25" t="s">
        <v>48</v>
      </c>
      <c r="C28" s="53"/>
      <c r="D28" s="26">
        <v>12204</v>
      </c>
      <c r="E28" s="11"/>
      <c r="F28" s="47">
        <f t="shared" si="1"/>
        <v>0</v>
      </c>
    </row>
    <row r="29" spans="1:22" ht="47.25" customHeight="1" x14ac:dyDescent="0.25">
      <c r="A29" s="4"/>
      <c r="B29" s="25" t="s">
        <v>50</v>
      </c>
      <c r="C29" s="11"/>
      <c r="D29" s="12">
        <v>9152.58</v>
      </c>
      <c r="E29" s="11"/>
      <c r="F29" s="47">
        <f t="shared" si="1"/>
        <v>0</v>
      </c>
    </row>
    <row r="30" spans="1:22" ht="15.95" customHeight="1" x14ac:dyDescent="0.25">
      <c r="A30" s="4"/>
      <c r="B30" s="25"/>
      <c r="C30" s="11"/>
      <c r="D30" s="12"/>
      <c r="E30" s="11"/>
      <c r="F30" s="47">
        <f t="shared" si="1"/>
        <v>0</v>
      </c>
      <c r="H30" s="43"/>
    </row>
    <row r="31" spans="1:22" ht="15.95" customHeight="1" x14ac:dyDescent="0.25">
      <c r="A31" s="4"/>
      <c r="B31" s="25"/>
      <c r="C31" s="11"/>
      <c r="D31" s="12"/>
      <c r="E31" s="11"/>
      <c r="F31" s="47">
        <f t="shared" si="1"/>
        <v>0</v>
      </c>
      <c r="H31" s="43"/>
    </row>
    <row r="32" spans="1:22" ht="15.95" customHeight="1" x14ac:dyDescent="0.25">
      <c r="A32" s="4"/>
      <c r="B32" s="25"/>
      <c r="C32" s="11"/>
      <c r="D32" s="12"/>
      <c r="E32" s="11"/>
      <c r="F32" s="47">
        <f t="shared" si="1"/>
        <v>0</v>
      </c>
    </row>
    <row r="33" spans="1:6" ht="15.95" customHeight="1" x14ac:dyDescent="0.25">
      <c r="A33" s="4"/>
      <c r="B33" s="5"/>
      <c r="C33" s="11"/>
      <c r="D33" s="12"/>
      <c r="E33" s="11"/>
      <c r="F33" s="47">
        <f t="shared" si="1"/>
        <v>0</v>
      </c>
    </row>
    <row r="34" spans="1:6" ht="15.95" customHeight="1" x14ac:dyDescent="0.25">
      <c r="A34" s="18"/>
      <c r="B34" s="20"/>
      <c r="C34" s="19"/>
      <c r="D34" s="13"/>
      <c r="E34" s="19"/>
      <c r="F34" s="47">
        <f t="shared" si="1"/>
        <v>0</v>
      </c>
    </row>
    <row r="35" spans="1:6" ht="15.95" customHeight="1" x14ac:dyDescent="0.25">
      <c r="A35" s="18"/>
      <c r="B35" s="21"/>
      <c r="C35" s="19"/>
      <c r="D35" s="19"/>
      <c r="E35" s="19"/>
      <c r="F35" s="47"/>
    </row>
    <row r="36" spans="1:6" ht="15.95" customHeight="1" x14ac:dyDescent="0.25">
      <c r="A36" s="18"/>
      <c r="B36" s="20"/>
      <c r="C36" s="19"/>
      <c r="D36" s="49"/>
      <c r="E36" s="19"/>
      <c r="F36" s="47">
        <f t="shared" si="1"/>
        <v>0</v>
      </c>
    </row>
    <row r="37" spans="1:6" ht="15.95" customHeight="1" x14ac:dyDescent="0.25">
      <c r="A37" s="4"/>
      <c r="B37" s="5"/>
      <c r="C37" s="11"/>
      <c r="D37" s="12"/>
      <c r="E37" s="11"/>
      <c r="F37" s="47">
        <f t="shared" si="1"/>
        <v>0</v>
      </c>
    </row>
    <row r="38" spans="1:6" ht="15.95" customHeight="1" x14ac:dyDescent="0.25">
      <c r="A38" s="4"/>
      <c r="B38" s="5"/>
      <c r="C38" s="11"/>
      <c r="D38" s="12"/>
      <c r="E38" s="11"/>
      <c r="F38" s="47">
        <f t="shared" si="1"/>
        <v>0</v>
      </c>
    </row>
    <row r="39" spans="1:6" ht="15.95" customHeight="1" x14ac:dyDescent="0.25">
      <c r="A39" s="41">
        <v>291</v>
      </c>
      <c r="B39" s="38" t="s">
        <v>9</v>
      </c>
      <c r="C39" s="39">
        <v>0</v>
      </c>
      <c r="D39" s="39"/>
      <c r="E39" s="39">
        <f>C39-D39</f>
        <v>0</v>
      </c>
      <c r="F39" s="47"/>
    </row>
    <row r="40" spans="1:6" ht="15.95" customHeight="1" x14ac:dyDescent="0.25">
      <c r="A40" s="27"/>
      <c r="B40" s="21"/>
      <c r="C40" s="19"/>
      <c r="D40" s="19"/>
      <c r="E40" s="19"/>
      <c r="F40" s="47">
        <f t="shared" si="1"/>
        <v>0</v>
      </c>
    </row>
    <row r="41" spans="1:6" ht="15.95" customHeight="1" x14ac:dyDescent="0.25">
      <c r="A41" s="41">
        <v>297</v>
      </c>
      <c r="B41" s="38" t="s">
        <v>9</v>
      </c>
      <c r="C41" s="39">
        <v>30000</v>
      </c>
      <c r="D41" s="39">
        <f>D42+D43</f>
        <v>0</v>
      </c>
      <c r="E41" s="39">
        <f>C41-D41</f>
        <v>30000</v>
      </c>
      <c r="F41" s="47"/>
    </row>
    <row r="42" spans="1:6" ht="15.95" customHeight="1" x14ac:dyDescent="0.25">
      <c r="A42" s="8"/>
      <c r="B42" s="29"/>
      <c r="C42" s="11"/>
      <c r="D42" s="12"/>
      <c r="E42" s="11"/>
      <c r="F42" s="47">
        <f t="shared" si="1"/>
        <v>0</v>
      </c>
    </row>
    <row r="43" spans="1:6" ht="15.95" customHeight="1" x14ac:dyDescent="0.25">
      <c r="A43" s="8"/>
      <c r="B43" s="29"/>
      <c r="C43" s="11"/>
      <c r="D43" s="12"/>
      <c r="E43" s="11"/>
      <c r="F43" s="47">
        <f t="shared" si="1"/>
        <v>0</v>
      </c>
    </row>
    <row r="44" spans="1:6" ht="15.95" customHeight="1" x14ac:dyDescent="0.25">
      <c r="A44" s="41">
        <v>300</v>
      </c>
      <c r="B44" s="38" t="s">
        <v>19</v>
      </c>
      <c r="C44" s="39">
        <f>C46+C50+C54+C58+C62+C67</f>
        <v>63300</v>
      </c>
      <c r="D44" s="39">
        <f>D46+D50+D54+D58+D62+D67</f>
        <v>0</v>
      </c>
      <c r="E44" s="39">
        <f>C44-D44</f>
        <v>63300</v>
      </c>
      <c r="F44" s="47"/>
    </row>
    <row r="45" spans="1:6" ht="15.95" customHeight="1" x14ac:dyDescent="0.25">
      <c r="A45" s="4">
        <v>310</v>
      </c>
      <c r="B45" s="7" t="s">
        <v>8</v>
      </c>
      <c r="C45" s="11"/>
      <c r="D45" s="11"/>
      <c r="E45" s="11"/>
      <c r="F45" s="47">
        <f t="shared" si="1"/>
        <v>0</v>
      </c>
    </row>
    <row r="46" spans="1:6" ht="15.95" customHeight="1" x14ac:dyDescent="0.25">
      <c r="A46" s="14">
        <v>341</v>
      </c>
      <c r="B46" s="15" t="s">
        <v>16</v>
      </c>
      <c r="C46" s="16">
        <v>3300</v>
      </c>
      <c r="D46" s="16">
        <f>SUM(D47:D49)</f>
        <v>0</v>
      </c>
      <c r="E46" s="16">
        <f>C46-D46</f>
        <v>3300</v>
      </c>
      <c r="F46" s="47"/>
    </row>
    <row r="47" spans="1:6" ht="15.95" customHeight="1" x14ac:dyDescent="0.25">
      <c r="A47" s="4"/>
      <c r="B47" s="23"/>
      <c r="C47" s="11"/>
      <c r="D47" s="24"/>
      <c r="E47" s="11"/>
      <c r="F47" s="47">
        <f t="shared" si="1"/>
        <v>0</v>
      </c>
    </row>
    <row r="48" spans="1:6" ht="15.95" customHeight="1" x14ac:dyDescent="0.25">
      <c r="A48" s="4"/>
      <c r="B48" s="5"/>
      <c r="C48" s="11"/>
      <c r="D48" s="13"/>
      <c r="E48" s="11"/>
      <c r="F48" s="47">
        <f t="shared" si="1"/>
        <v>0</v>
      </c>
    </row>
    <row r="49" spans="1:12" ht="15.95" customHeight="1" x14ac:dyDescent="0.25">
      <c r="A49" s="4"/>
      <c r="B49" s="5"/>
      <c r="C49" s="11"/>
      <c r="D49" s="12"/>
      <c r="E49" s="11"/>
      <c r="F49" s="47">
        <f t="shared" si="1"/>
        <v>0</v>
      </c>
    </row>
    <row r="50" spans="1:12" ht="15.95" customHeight="1" x14ac:dyDescent="0.25">
      <c r="A50" s="14">
        <v>342</v>
      </c>
      <c r="B50" s="15" t="s">
        <v>16</v>
      </c>
      <c r="C50" s="16">
        <v>0</v>
      </c>
      <c r="D50" s="16">
        <f>SUM(D51:D53)</f>
        <v>0</v>
      </c>
      <c r="E50" s="16">
        <f>C50-D50</f>
        <v>0</v>
      </c>
      <c r="F50" s="47"/>
      <c r="I50" s="34"/>
      <c r="J50" s="34"/>
      <c r="K50" s="34"/>
      <c r="L50" s="34"/>
    </row>
    <row r="51" spans="1:12" ht="15.95" customHeight="1" x14ac:dyDescent="0.25">
      <c r="A51" s="4"/>
      <c r="B51" s="5"/>
      <c r="C51" s="11"/>
      <c r="D51" s="12"/>
      <c r="E51" s="11"/>
      <c r="F51" s="47">
        <f t="shared" si="1"/>
        <v>0</v>
      </c>
      <c r="I51" s="34"/>
      <c r="J51" s="35"/>
      <c r="K51" s="34"/>
      <c r="L51" s="34"/>
    </row>
    <row r="52" spans="1:12" ht="15.95" customHeight="1" x14ac:dyDescent="0.25">
      <c r="A52" s="4"/>
      <c r="B52" s="5"/>
      <c r="C52" s="11"/>
      <c r="D52" s="12"/>
      <c r="E52" s="11"/>
      <c r="F52" s="47">
        <f t="shared" si="1"/>
        <v>0</v>
      </c>
      <c r="I52" s="34"/>
      <c r="J52" s="35"/>
      <c r="K52" s="34"/>
      <c r="L52" s="34"/>
    </row>
    <row r="53" spans="1:12" ht="15.95" customHeight="1" x14ac:dyDescent="0.25">
      <c r="A53" s="4"/>
      <c r="B53" s="5"/>
      <c r="C53" s="11"/>
      <c r="D53" s="12"/>
      <c r="E53" s="11"/>
      <c r="F53" s="47">
        <f t="shared" si="1"/>
        <v>0</v>
      </c>
      <c r="I53" s="34"/>
      <c r="J53" s="35"/>
      <c r="K53" s="34"/>
      <c r="L53" s="34"/>
    </row>
    <row r="54" spans="1:12" ht="15.95" customHeight="1" x14ac:dyDescent="0.25">
      <c r="A54" s="14">
        <v>344</v>
      </c>
      <c r="B54" s="15" t="s">
        <v>16</v>
      </c>
      <c r="C54" s="16">
        <v>0</v>
      </c>
      <c r="D54" s="16">
        <f>SUM(D55:D57)</f>
        <v>0</v>
      </c>
      <c r="E54" s="16">
        <f>C54-D54</f>
        <v>0</v>
      </c>
      <c r="F54" s="47"/>
      <c r="I54" s="34"/>
      <c r="J54" s="35"/>
      <c r="K54" s="34"/>
      <c r="L54" s="34"/>
    </row>
    <row r="55" spans="1:12" ht="15.95" customHeight="1" x14ac:dyDescent="0.25">
      <c r="A55" s="4"/>
      <c r="B55" s="5"/>
      <c r="C55" s="11"/>
      <c r="D55" s="12"/>
      <c r="E55" s="11"/>
      <c r="F55" s="47">
        <f t="shared" si="1"/>
        <v>0</v>
      </c>
      <c r="I55" s="34"/>
      <c r="J55" s="35"/>
      <c r="K55" s="34"/>
      <c r="L55" s="34"/>
    </row>
    <row r="56" spans="1:12" ht="15.95" customHeight="1" x14ac:dyDescent="0.25">
      <c r="A56" s="4"/>
      <c r="B56" s="5"/>
      <c r="C56" s="11"/>
      <c r="D56" s="12"/>
      <c r="E56" s="11"/>
      <c r="F56" s="47">
        <f t="shared" si="1"/>
        <v>0</v>
      </c>
      <c r="I56" s="34"/>
      <c r="J56" s="35"/>
      <c r="K56" s="34"/>
      <c r="L56" s="34"/>
    </row>
    <row r="57" spans="1:12" ht="15.95" customHeight="1" x14ac:dyDescent="0.25">
      <c r="A57" s="4"/>
      <c r="B57" s="5"/>
      <c r="C57" s="11"/>
      <c r="D57" s="12"/>
      <c r="E57" s="11"/>
      <c r="F57" s="47">
        <f t="shared" si="1"/>
        <v>0</v>
      </c>
      <c r="G57" s="36"/>
      <c r="H57" s="36"/>
    </row>
    <row r="58" spans="1:12" ht="15.95" customHeight="1" x14ac:dyDescent="0.25">
      <c r="A58" s="14">
        <v>345</v>
      </c>
      <c r="B58" s="15" t="s">
        <v>16</v>
      </c>
      <c r="C58" s="16">
        <v>0</v>
      </c>
      <c r="D58" s="16">
        <f>SUM(D59:D61)</f>
        <v>0</v>
      </c>
      <c r="E58" s="16">
        <f>C58-D58</f>
        <v>0</v>
      </c>
      <c r="F58" s="47"/>
      <c r="G58" s="36"/>
      <c r="H58" s="36"/>
    </row>
    <row r="59" spans="1:12" ht="15.95" customHeight="1" x14ac:dyDescent="0.25">
      <c r="A59" s="4"/>
      <c r="B59" s="25"/>
      <c r="C59" s="26"/>
      <c r="D59" s="26"/>
      <c r="E59" s="11"/>
      <c r="F59" s="47">
        <f t="shared" si="1"/>
        <v>0</v>
      </c>
      <c r="G59" s="36"/>
      <c r="H59" s="36"/>
    </row>
    <row r="60" spans="1:12" ht="15.95" customHeight="1" x14ac:dyDescent="0.25">
      <c r="A60" s="4"/>
      <c r="B60" s="5"/>
      <c r="C60" s="11"/>
      <c r="D60" s="12"/>
      <c r="E60" s="11"/>
      <c r="F60" s="47">
        <f t="shared" si="1"/>
        <v>0</v>
      </c>
      <c r="G60" s="36"/>
      <c r="H60" s="36"/>
    </row>
    <row r="61" spans="1:12" ht="15.95" customHeight="1" x14ac:dyDescent="0.25">
      <c r="A61" s="4"/>
      <c r="B61" s="25"/>
      <c r="C61" s="11"/>
      <c r="D61" s="13"/>
      <c r="E61" s="11"/>
      <c r="F61" s="47">
        <f t="shared" si="1"/>
        <v>0</v>
      </c>
      <c r="G61" s="36"/>
      <c r="H61" s="36"/>
    </row>
    <row r="62" spans="1:12" ht="15.95" customHeight="1" x14ac:dyDescent="0.25">
      <c r="A62" s="14">
        <v>346</v>
      </c>
      <c r="B62" s="15" t="s">
        <v>16</v>
      </c>
      <c r="C62" s="16">
        <v>40000</v>
      </c>
      <c r="D62" s="16">
        <f>SUM(D63:D66)</f>
        <v>0</v>
      </c>
      <c r="E62" s="16">
        <f>C62-D62</f>
        <v>40000</v>
      </c>
      <c r="F62" s="47"/>
    </row>
    <row r="63" spans="1:12" ht="15.95" customHeight="1" x14ac:dyDescent="0.25">
      <c r="A63" s="4"/>
      <c r="B63" s="5"/>
      <c r="C63" s="19"/>
      <c r="D63" s="13"/>
      <c r="E63" s="11"/>
      <c r="F63" s="47">
        <f t="shared" si="1"/>
        <v>0</v>
      </c>
    </row>
    <row r="64" spans="1:12" ht="15.95" customHeight="1" x14ac:dyDescent="0.25">
      <c r="A64" s="4"/>
      <c r="B64" s="25"/>
      <c r="C64" s="11"/>
      <c r="D64" s="13"/>
      <c r="E64" s="11"/>
      <c r="F64" s="47">
        <f t="shared" si="1"/>
        <v>0</v>
      </c>
    </row>
    <row r="65" spans="1:6" ht="15.95" customHeight="1" x14ac:dyDescent="0.25">
      <c r="A65" s="4"/>
      <c r="B65" s="25"/>
      <c r="C65" s="11"/>
      <c r="D65" s="13"/>
      <c r="E65" s="11"/>
      <c r="F65" s="47">
        <f t="shared" si="1"/>
        <v>0</v>
      </c>
    </row>
    <row r="66" spans="1:6" ht="15.95" customHeight="1" x14ac:dyDescent="0.25">
      <c r="A66" s="4"/>
      <c r="B66" s="25"/>
      <c r="C66" s="11"/>
      <c r="D66" s="13"/>
      <c r="E66" s="11"/>
      <c r="F66" s="47">
        <f t="shared" si="1"/>
        <v>0</v>
      </c>
    </row>
    <row r="67" spans="1:6" ht="15.95" customHeight="1" x14ac:dyDescent="0.25">
      <c r="A67" s="14">
        <v>349</v>
      </c>
      <c r="B67" s="15" t="s">
        <v>16</v>
      </c>
      <c r="C67" s="16">
        <v>20000</v>
      </c>
      <c r="D67" s="16">
        <f>SUM(D68:D73)</f>
        <v>0</v>
      </c>
      <c r="E67" s="16">
        <f>C67-D67</f>
        <v>20000</v>
      </c>
      <c r="F67" s="47"/>
    </row>
    <row r="68" spans="1:6" ht="15.95" customHeight="1" x14ac:dyDescent="0.25">
      <c r="A68" s="4"/>
      <c r="B68" s="5"/>
      <c r="C68" s="11"/>
      <c r="D68" s="13"/>
      <c r="E68" s="11"/>
      <c r="F68" s="47">
        <f t="shared" si="1"/>
        <v>0</v>
      </c>
    </row>
    <row r="69" spans="1:6" ht="15.95" customHeight="1" x14ac:dyDescent="0.25">
      <c r="A69" s="4"/>
      <c r="B69" s="5"/>
      <c r="C69" s="12"/>
      <c r="D69" s="12"/>
      <c r="E69" s="11"/>
      <c r="F69" s="47">
        <f t="shared" si="1"/>
        <v>0</v>
      </c>
    </row>
    <row r="70" spans="1:6" ht="15.95" customHeight="1" x14ac:dyDescent="0.25">
      <c r="A70" s="4"/>
      <c r="B70" s="5"/>
      <c r="C70" s="12"/>
      <c r="D70" s="12"/>
      <c r="E70" s="11"/>
      <c r="F70" s="47">
        <f t="shared" si="1"/>
        <v>0</v>
      </c>
    </row>
    <row r="71" spans="1:6" ht="15.95" customHeight="1" x14ac:dyDescent="0.25">
      <c r="A71" s="4"/>
      <c r="B71" s="5"/>
      <c r="C71" s="12"/>
      <c r="D71" s="12"/>
      <c r="E71" s="11"/>
      <c r="F71" s="47">
        <f t="shared" si="1"/>
        <v>0</v>
      </c>
    </row>
    <row r="72" spans="1:6" ht="15.95" customHeight="1" x14ac:dyDescent="0.25">
      <c r="A72" s="4"/>
      <c r="B72" s="5"/>
      <c r="C72" s="12"/>
      <c r="D72" s="12"/>
      <c r="E72" s="11"/>
      <c r="F72" s="47">
        <f t="shared" si="1"/>
        <v>0</v>
      </c>
    </row>
    <row r="73" spans="1:6" ht="15.95" customHeight="1" x14ac:dyDescent="0.25">
      <c r="A73" s="4"/>
      <c r="B73" s="5"/>
      <c r="C73" s="12"/>
      <c r="D73" s="12"/>
      <c r="E73" s="11"/>
      <c r="F73" s="47">
        <f t="shared" si="1"/>
        <v>0</v>
      </c>
    </row>
    <row r="74" spans="1:6" ht="15.95" customHeight="1" x14ac:dyDescent="0.25">
      <c r="A74" s="4"/>
      <c r="B74" s="5"/>
      <c r="C74" s="11">
        <f>C44+C41+C39+C12+C11+C6</f>
        <v>10889547.146120001</v>
      </c>
      <c r="D74" s="11">
        <f t="shared" ref="D74:E74" si="2">D44+D41+D39+D12+D11+D6</f>
        <v>2568004.61</v>
      </c>
      <c r="E74" s="11">
        <f t="shared" si="2"/>
        <v>8321542.5361199994</v>
      </c>
    </row>
    <row r="75" spans="1:6" ht="15.95" customHeight="1" x14ac:dyDescent="0.25">
      <c r="A75" s="4"/>
      <c r="B75" s="5"/>
      <c r="C75" s="12"/>
      <c r="D75" s="12"/>
      <c r="E75" s="12"/>
    </row>
    <row r="76" spans="1:6" x14ac:dyDescent="0.25">
      <c r="A76" s="3"/>
      <c r="B76" s="3"/>
      <c r="C76" s="3"/>
      <c r="D76" s="3"/>
      <c r="E76" s="3"/>
    </row>
  </sheetData>
  <mergeCells count="1">
    <mergeCell ref="A4:E4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J35"/>
  <sheetViews>
    <sheetView topLeftCell="A7" workbookViewId="0">
      <selection activeCell="E21" sqref="E21"/>
    </sheetView>
  </sheetViews>
  <sheetFormatPr defaultColWidth="8.7109375" defaultRowHeight="15" x14ac:dyDescent="0.25"/>
  <cols>
    <col min="1" max="1" width="8.7109375" style="1"/>
    <col min="2" max="2" width="29.85546875" style="1" customWidth="1"/>
    <col min="3" max="3" width="18" style="1" customWidth="1"/>
    <col min="4" max="4" width="17.140625" style="1" customWidth="1"/>
    <col min="5" max="5" width="18.42578125" style="1" customWidth="1"/>
    <col min="6" max="6" width="12.28515625" style="1" customWidth="1"/>
    <col min="7" max="7" width="9.5703125" style="1" customWidth="1"/>
    <col min="8" max="8" width="8.7109375" style="1"/>
    <col min="9" max="9" width="12.7109375" style="1" customWidth="1"/>
    <col min="10" max="10" width="13.28515625" style="1" customWidth="1"/>
    <col min="11" max="16384" width="8.7109375" style="1"/>
  </cols>
  <sheetData>
    <row r="2" spans="1:10" ht="42.75" x14ac:dyDescent="0.25">
      <c r="A2" s="9" t="s">
        <v>0</v>
      </c>
      <c r="B2" s="10" t="s">
        <v>1</v>
      </c>
      <c r="C2" s="10" t="s">
        <v>40</v>
      </c>
      <c r="D2" s="10" t="s">
        <v>41</v>
      </c>
      <c r="E2" s="10" t="s">
        <v>18</v>
      </c>
    </row>
    <row r="3" spans="1:10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</row>
    <row r="4" spans="1:10" ht="27" customHeight="1" x14ac:dyDescent="0.25">
      <c r="A4" s="54" t="s">
        <v>27</v>
      </c>
      <c r="B4" s="55"/>
      <c r="C4" s="55"/>
      <c r="D4" s="55"/>
      <c r="E4" s="56"/>
    </row>
    <row r="5" spans="1:10" ht="15.95" customHeight="1" x14ac:dyDescent="0.25">
      <c r="A5" s="4"/>
      <c r="B5" s="7" t="s">
        <v>13</v>
      </c>
      <c r="C5" s="11">
        <f>C6+C12+C24+C27</f>
        <v>2392687.3524599997</v>
      </c>
      <c r="D5" s="11">
        <f>D6+D12+D24+D27</f>
        <v>3750</v>
      </c>
      <c r="E5" s="11">
        <f>C5-D5</f>
        <v>2388937.3524599997</v>
      </c>
      <c r="G5" s="1">
        <v>2392687.35</v>
      </c>
      <c r="I5" s="12">
        <f>2392687.35-36000</f>
        <v>2356687.35</v>
      </c>
      <c r="J5" s="1">
        <f>I5/1.302</f>
        <v>1810051.7281105991</v>
      </c>
    </row>
    <row r="6" spans="1:10" ht="15.95" customHeight="1" x14ac:dyDescent="0.25">
      <c r="A6" s="41">
        <v>210</v>
      </c>
      <c r="B6" s="38" t="s">
        <v>20</v>
      </c>
      <c r="C6" s="39">
        <f>C7+C8+C10</f>
        <v>2356687.3524599997</v>
      </c>
      <c r="D6" s="39">
        <f>D7+D8+D10</f>
        <v>0</v>
      </c>
      <c r="E6" s="39">
        <f>E7+E8+E10</f>
        <v>2356687.3524599997</v>
      </c>
      <c r="J6" s="1">
        <f>I5-J5</f>
        <v>546635.62188940099</v>
      </c>
    </row>
    <row r="7" spans="1:10" ht="15.95" customHeight="1" x14ac:dyDescent="0.25">
      <c r="A7" s="14">
        <v>211</v>
      </c>
      <c r="B7" s="15" t="s">
        <v>2</v>
      </c>
      <c r="C7" s="16">
        <v>1810051.73</v>
      </c>
      <c r="D7" s="16"/>
      <c r="E7" s="16">
        <f t="shared" ref="E7:E20" si="0">C7-D7</f>
        <v>1810051.73</v>
      </c>
    </row>
    <row r="8" spans="1:10" ht="15.95" customHeight="1" x14ac:dyDescent="0.25">
      <c r="A8" s="14">
        <v>212</v>
      </c>
      <c r="B8" s="15" t="s">
        <v>3</v>
      </c>
      <c r="C8" s="16"/>
      <c r="D8" s="16">
        <f>D9</f>
        <v>0</v>
      </c>
      <c r="E8" s="16">
        <f t="shared" si="0"/>
        <v>0</v>
      </c>
    </row>
    <row r="9" spans="1:10" ht="15.95" customHeight="1" x14ac:dyDescent="0.25">
      <c r="A9" s="4"/>
      <c r="B9" s="20"/>
      <c r="C9" s="12"/>
      <c r="D9" s="12"/>
      <c r="E9" s="12"/>
    </row>
    <row r="10" spans="1:10" ht="15.95" customHeight="1" x14ac:dyDescent="0.25">
      <c r="A10" s="14">
        <v>213</v>
      </c>
      <c r="B10" s="15" t="s">
        <v>14</v>
      </c>
      <c r="C10" s="16">
        <f>C7*0.302</f>
        <v>546635.62245999998</v>
      </c>
      <c r="D10" s="16">
        <f>D11</f>
        <v>0</v>
      </c>
      <c r="E10" s="16">
        <f>C10-D10</f>
        <v>546635.62245999998</v>
      </c>
    </row>
    <row r="11" spans="1:10" ht="15.95" customHeight="1" x14ac:dyDescent="0.25">
      <c r="A11" s="4"/>
      <c r="B11" s="7"/>
      <c r="C11" s="12"/>
      <c r="D11" s="12"/>
      <c r="E11" s="12"/>
    </row>
    <row r="12" spans="1:10" ht="15.95" customHeight="1" x14ac:dyDescent="0.25">
      <c r="A12" s="41">
        <v>220</v>
      </c>
      <c r="B12" s="38" t="s">
        <v>15</v>
      </c>
      <c r="C12" s="39">
        <f>C13+C16+C18+C19+C20</f>
        <v>36000</v>
      </c>
      <c r="D12" s="39">
        <f>D13+D16+D18+D19+D20</f>
        <v>3750</v>
      </c>
      <c r="E12" s="39">
        <f>C12-D12</f>
        <v>32250</v>
      </c>
    </row>
    <row r="13" spans="1:10" ht="15.95" customHeight="1" x14ac:dyDescent="0.25">
      <c r="A13" s="14">
        <v>221</v>
      </c>
      <c r="B13" s="15" t="s">
        <v>4</v>
      </c>
      <c r="C13" s="16"/>
      <c r="D13" s="16">
        <f>SUM(D14:D15)</f>
        <v>0</v>
      </c>
      <c r="E13" s="16">
        <f t="shared" si="0"/>
        <v>0</v>
      </c>
    </row>
    <row r="14" spans="1:10" ht="15.95" customHeight="1" x14ac:dyDescent="0.25">
      <c r="A14" s="4"/>
      <c r="B14" s="5"/>
      <c r="C14" s="12"/>
      <c r="D14" s="12"/>
      <c r="E14" s="12"/>
    </row>
    <row r="15" spans="1:10" ht="15.95" customHeight="1" x14ac:dyDescent="0.25">
      <c r="A15" s="4"/>
      <c r="B15" s="5"/>
      <c r="C15" s="12"/>
      <c r="D15" s="12"/>
      <c r="E15" s="12"/>
    </row>
    <row r="16" spans="1:10" ht="15.95" customHeight="1" x14ac:dyDescent="0.25">
      <c r="A16" s="18">
        <v>222</v>
      </c>
      <c r="B16" s="21" t="s">
        <v>5</v>
      </c>
      <c r="C16" s="19">
        <f>5150-5150</f>
        <v>0</v>
      </c>
      <c r="D16" s="19">
        <f>D17</f>
        <v>0</v>
      </c>
      <c r="E16" s="19">
        <f t="shared" si="0"/>
        <v>0</v>
      </c>
    </row>
    <row r="17" spans="1:5" ht="15.95" customHeight="1" x14ac:dyDescent="0.25">
      <c r="A17" s="18"/>
      <c r="B17" s="20"/>
      <c r="C17" s="19"/>
      <c r="D17" s="13"/>
      <c r="E17" s="19"/>
    </row>
    <row r="18" spans="1:5" ht="15.95" customHeight="1" x14ac:dyDescent="0.25">
      <c r="A18" s="4">
        <v>223</v>
      </c>
      <c r="B18" s="7" t="s">
        <v>6</v>
      </c>
      <c r="C18" s="12"/>
      <c r="D18" s="12"/>
      <c r="E18" s="12"/>
    </row>
    <row r="19" spans="1:5" ht="15.95" customHeight="1" x14ac:dyDescent="0.25">
      <c r="A19" s="4">
        <v>225</v>
      </c>
      <c r="B19" s="7" t="s">
        <v>17</v>
      </c>
      <c r="C19" s="12">
        <v>0</v>
      </c>
      <c r="D19" s="12"/>
      <c r="E19" s="12"/>
    </row>
    <row r="20" spans="1:5" ht="15.95" customHeight="1" x14ac:dyDescent="0.25">
      <c r="A20" s="14">
        <v>226</v>
      </c>
      <c r="B20" s="15" t="s">
        <v>7</v>
      </c>
      <c r="C20" s="16">
        <v>36000</v>
      </c>
      <c r="D20" s="16">
        <f>SUM(D21:D23)</f>
        <v>3750</v>
      </c>
      <c r="E20" s="16">
        <f t="shared" si="0"/>
        <v>32250</v>
      </c>
    </row>
    <row r="21" spans="1:5" ht="31.5" customHeight="1" x14ac:dyDescent="0.25">
      <c r="A21" s="4"/>
      <c r="B21" s="5" t="s">
        <v>46</v>
      </c>
      <c r="C21" s="11"/>
      <c r="D21" s="12">
        <v>3750</v>
      </c>
      <c r="E21" s="11" t="s">
        <v>37</v>
      </c>
    </row>
    <row r="22" spans="1:5" ht="15.95" customHeight="1" x14ac:dyDescent="0.25">
      <c r="A22" s="4"/>
      <c r="B22" s="5"/>
      <c r="C22" s="11"/>
      <c r="D22" s="12"/>
      <c r="E22" s="11"/>
    </row>
    <row r="23" spans="1:5" ht="15.95" customHeight="1" x14ac:dyDescent="0.25">
      <c r="A23" s="4"/>
      <c r="B23" s="20"/>
      <c r="C23" s="19"/>
      <c r="D23" s="13"/>
      <c r="E23" s="11"/>
    </row>
    <row r="24" spans="1:5" ht="15.95" customHeight="1" x14ac:dyDescent="0.25">
      <c r="A24" s="8">
        <v>290</v>
      </c>
      <c r="B24" s="7" t="s">
        <v>9</v>
      </c>
      <c r="C24" s="11">
        <v>0</v>
      </c>
      <c r="D24" s="11"/>
      <c r="E24" s="11">
        <f>C24-D24</f>
        <v>0</v>
      </c>
    </row>
    <row r="25" spans="1:5" ht="15.95" customHeight="1" x14ac:dyDescent="0.25">
      <c r="A25" s="8"/>
      <c r="B25" s="7"/>
      <c r="C25" s="11"/>
      <c r="D25" s="11"/>
      <c r="E25" s="11"/>
    </row>
    <row r="26" spans="1:5" ht="15.95" customHeight="1" x14ac:dyDescent="0.25">
      <c r="A26" s="8"/>
      <c r="B26" s="7"/>
      <c r="C26" s="11"/>
      <c r="D26" s="11"/>
      <c r="E26" s="11"/>
    </row>
    <row r="27" spans="1:5" ht="15.95" customHeight="1" x14ac:dyDescent="0.25">
      <c r="A27" s="41">
        <v>300</v>
      </c>
      <c r="B27" s="38" t="s">
        <v>19</v>
      </c>
      <c r="C27" s="39">
        <f>C28+C29</f>
        <v>0</v>
      </c>
      <c r="D27" s="39">
        <f>D28+D29</f>
        <v>0</v>
      </c>
      <c r="E27" s="39"/>
    </row>
    <row r="28" spans="1:5" ht="15.95" customHeight="1" x14ac:dyDescent="0.25">
      <c r="A28" s="4">
        <v>310</v>
      </c>
      <c r="B28" s="7" t="s">
        <v>8</v>
      </c>
      <c r="C28" s="11"/>
      <c r="D28" s="11"/>
      <c r="E28" s="11"/>
    </row>
    <row r="29" spans="1:5" ht="15.95" customHeight="1" x14ac:dyDescent="0.25">
      <c r="A29" s="14">
        <v>340</v>
      </c>
      <c r="B29" s="15" t="s">
        <v>16</v>
      </c>
      <c r="C29" s="16"/>
      <c r="D29" s="16">
        <f>SUM(D30:D32)</f>
        <v>0</v>
      </c>
      <c r="E29" s="16">
        <f>C29-D29</f>
        <v>0</v>
      </c>
    </row>
    <row r="30" spans="1:5" ht="15.95" customHeight="1" x14ac:dyDescent="0.25">
      <c r="A30" s="4"/>
      <c r="B30" s="25"/>
      <c r="C30" s="11"/>
      <c r="D30" s="26"/>
      <c r="E30" s="11"/>
    </row>
    <row r="31" spans="1:5" ht="15.95" customHeight="1" x14ac:dyDescent="0.25">
      <c r="A31" s="4"/>
      <c r="B31" s="25"/>
      <c r="C31" s="26"/>
      <c r="D31" s="26"/>
      <c r="E31" s="11"/>
    </row>
    <row r="32" spans="1:5" ht="15.95" customHeight="1" x14ac:dyDescent="0.25">
      <c r="A32" s="4"/>
      <c r="B32" s="25"/>
      <c r="C32" s="26"/>
      <c r="D32" s="26"/>
      <c r="E32" s="11"/>
    </row>
    <row r="33" spans="1:5" ht="15.95" customHeight="1" x14ac:dyDescent="0.25">
      <c r="A33" s="4"/>
      <c r="B33" s="5"/>
      <c r="C33" s="11">
        <f>C29+C24+C12+C6</f>
        <v>2392687.3524599997</v>
      </c>
      <c r="D33" s="12"/>
      <c r="E33" s="12">
        <f>E29+E24+E12+E6</f>
        <v>2388937.3524599997</v>
      </c>
    </row>
    <row r="34" spans="1:5" ht="15.95" customHeight="1" x14ac:dyDescent="0.25">
      <c r="A34" s="4"/>
      <c r="B34" s="5"/>
      <c r="C34" s="12"/>
      <c r="D34" s="12"/>
      <c r="E34" s="12"/>
    </row>
    <row r="35" spans="1:5" x14ac:dyDescent="0.25">
      <c r="A35" s="3"/>
      <c r="B35" s="3"/>
      <c r="C35" s="3"/>
      <c r="D35" s="3"/>
      <c r="E35" s="3"/>
    </row>
  </sheetData>
  <mergeCells count="1">
    <mergeCell ref="A4:E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J38"/>
  <sheetViews>
    <sheetView workbookViewId="0">
      <selection activeCell="C2" sqref="C2:D2"/>
    </sheetView>
  </sheetViews>
  <sheetFormatPr defaultColWidth="8.7109375" defaultRowHeight="15" x14ac:dyDescent="0.25"/>
  <cols>
    <col min="1" max="1" width="8.7109375" style="1"/>
    <col min="2" max="2" width="29.85546875" style="1" customWidth="1"/>
    <col min="3" max="3" width="18" style="1" customWidth="1"/>
    <col min="4" max="4" width="17.140625" style="1" customWidth="1"/>
    <col min="5" max="5" width="18.42578125" style="1" customWidth="1"/>
    <col min="6" max="6" width="12.28515625" style="1" customWidth="1"/>
    <col min="7" max="7" width="9.5703125" style="1" customWidth="1"/>
    <col min="8" max="8" width="8.7109375" style="1"/>
    <col min="9" max="9" width="12.7109375" style="1" customWidth="1"/>
    <col min="10" max="10" width="13.28515625" style="1" customWidth="1"/>
    <col min="11" max="16384" width="8.7109375" style="1"/>
  </cols>
  <sheetData>
    <row r="2" spans="1:10" ht="42.75" x14ac:dyDescent="0.25">
      <c r="A2" s="9" t="s">
        <v>0</v>
      </c>
      <c r="B2" s="10" t="s">
        <v>1</v>
      </c>
      <c r="C2" s="10" t="s">
        <v>40</v>
      </c>
      <c r="D2" s="10" t="s">
        <v>41</v>
      </c>
      <c r="E2" s="10" t="s">
        <v>18</v>
      </c>
    </row>
    <row r="3" spans="1:10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</row>
    <row r="4" spans="1:10" ht="27" customHeight="1" x14ac:dyDescent="0.25">
      <c r="A4" s="54" t="s">
        <v>34</v>
      </c>
      <c r="B4" s="55"/>
      <c r="C4" s="55"/>
      <c r="D4" s="55"/>
      <c r="E4" s="56"/>
    </row>
    <row r="5" spans="1:10" ht="15.95" customHeight="1" x14ac:dyDescent="0.25">
      <c r="A5" s="4"/>
      <c r="B5" s="7" t="s">
        <v>13</v>
      </c>
      <c r="C5" s="11">
        <f>C6+C12+C24+C27</f>
        <v>1261098.8938799999</v>
      </c>
      <c r="D5" s="11">
        <f>D6+D12+D24+D27</f>
        <v>0</v>
      </c>
      <c r="E5" s="11">
        <f>C5-D5</f>
        <v>1261098.8938799999</v>
      </c>
      <c r="I5" s="1">
        <v>1261098.8899999999</v>
      </c>
      <c r="J5" s="1">
        <f>I5/1.302</f>
        <v>968585.93701996922</v>
      </c>
    </row>
    <row r="6" spans="1:10" ht="15.95" customHeight="1" x14ac:dyDescent="0.25">
      <c r="A6" s="41">
        <v>210</v>
      </c>
      <c r="B6" s="38" t="s">
        <v>20</v>
      </c>
      <c r="C6" s="39">
        <f>C7+C8+C10</f>
        <v>1261098.8938799999</v>
      </c>
      <c r="D6" s="39">
        <f>D7+D8+D10</f>
        <v>0</v>
      </c>
      <c r="E6" s="39">
        <f>E7+E8+E10</f>
        <v>1261098.8938799999</v>
      </c>
      <c r="J6" s="1">
        <f>I5-J5</f>
        <v>292512.95298003068</v>
      </c>
    </row>
    <row r="7" spans="1:10" ht="15.95" customHeight="1" x14ac:dyDescent="0.25">
      <c r="A7" s="14">
        <v>211</v>
      </c>
      <c r="B7" s="15" t="s">
        <v>2</v>
      </c>
      <c r="C7" s="16">
        <v>968585.94</v>
      </c>
      <c r="D7" s="16"/>
      <c r="E7" s="16">
        <f t="shared" ref="E7:E20" si="0">C7-D7</f>
        <v>968585.94</v>
      </c>
    </row>
    <row r="8" spans="1:10" ht="15.95" customHeight="1" x14ac:dyDescent="0.25">
      <c r="A8" s="14">
        <v>212</v>
      </c>
      <c r="B8" s="15" t="s">
        <v>3</v>
      </c>
      <c r="C8" s="16"/>
      <c r="D8" s="16">
        <f>D9</f>
        <v>0</v>
      </c>
      <c r="E8" s="16">
        <f t="shared" si="0"/>
        <v>0</v>
      </c>
    </row>
    <row r="9" spans="1:10" ht="15.95" customHeight="1" x14ac:dyDescent="0.25">
      <c r="A9" s="4"/>
      <c r="B9" s="20"/>
      <c r="C9" s="12"/>
      <c r="D9" s="12"/>
      <c r="E9" s="12"/>
    </row>
    <row r="10" spans="1:10" ht="15.95" customHeight="1" x14ac:dyDescent="0.25">
      <c r="A10" s="14">
        <v>213</v>
      </c>
      <c r="B10" s="15" t="s">
        <v>14</v>
      </c>
      <c r="C10" s="16">
        <f>C7*0.302</f>
        <v>292512.95387999999</v>
      </c>
      <c r="D10" s="16">
        <f>D11</f>
        <v>0</v>
      </c>
      <c r="E10" s="16">
        <f>C10-D10</f>
        <v>292512.95387999999</v>
      </c>
    </row>
    <row r="11" spans="1:10" ht="15.95" customHeight="1" x14ac:dyDescent="0.25">
      <c r="A11" s="4"/>
      <c r="B11" s="7"/>
      <c r="C11" s="12"/>
      <c r="D11" s="12"/>
      <c r="E11" s="12"/>
    </row>
    <row r="12" spans="1:10" ht="15.95" customHeight="1" x14ac:dyDescent="0.25">
      <c r="A12" s="41">
        <v>220</v>
      </c>
      <c r="B12" s="38" t="s">
        <v>15</v>
      </c>
      <c r="C12" s="39">
        <f>C13+C16+C18+C19+C20</f>
        <v>0</v>
      </c>
      <c r="D12" s="39">
        <f>D13+D16+D18+D19+D20</f>
        <v>0</v>
      </c>
      <c r="E12" s="39">
        <f>C12-D12</f>
        <v>0</v>
      </c>
    </row>
    <row r="13" spans="1:10" ht="15.95" customHeight="1" x14ac:dyDescent="0.25">
      <c r="A13" s="14">
        <v>221</v>
      </c>
      <c r="B13" s="15" t="s">
        <v>4</v>
      </c>
      <c r="C13" s="16"/>
      <c r="D13" s="16">
        <f>SUM(D14:D15)</f>
        <v>0</v>
      </c>
      <c r="E13" s="16">
        <f t="shared" si="0"/>
        <v>0</v>
      </c>
    </row>
    <row r="14" spans="1:10" ht="15.95" customHeight="1" x14ac:dyDescent="0.25">
      <c r="A14" s="4"/>
      <c r="B14" s="5"/>
      <c r="C14" s="12"/>
      <c r="D14" s="12"/>
      <c r="E14" s="12"/>
    </row>
    <row r="15" spans="1:10" ht="15.95" customHeight="1" x14ac:dyDescent="0.25">
      <c r="A15" s="4"/>
      <c r="B15" s="5"/>
      <c r="C15" s="12"/>
      <c r="D15" s="12"/>
      <c r="E15" s="12"/>
    </row>
    <row r="16" spans="1:10" ht="15.95" customHeight="1" x14ac:dyDescent="0.25">
      <c r="A16" s="18">
        <v>222</v>
      </c>
      <c r="B16" s="21" t="s">
        <v>5</v>
      </c>
      <c r="C16" s="19">
        <f>5150-5150</f>
        <v>0</v>
      </c>
      <c r="D16" s="19">
        <f>D17</f>
        <v>0</v>
      </c>
      <c r="E16" s="19">
        <f t="shared" si="0"/>
        <v>0</v>
      </c>
    </row>
    <row r="17" spans="1:5" ht="15.95" customHeight="1" x14ac:dyDescent="0.25">
      <c r="A17" s="18"/>
      <c r="B17" s="20"/>
      <c r="C17" s="19"/>
      <c r="D17" s="13"/>
      <c r="E17" s="19"/>
    </row>
    <row r="18" spans="1:5" ht="15.95" customHeight="1" x14ac:dyDescent="0.25">
      <c r="A18" s="4">
        <v>223</v>
      </c>
      <c r="B18" s="7" t="s">
        <v>6</v>
      </c>
      <c r="C18" s="12"/>
      <c r="D18" s="12"/>
      <c r="E18" s="12"/>
    </row>
    <row r="19" spans="1:5" ht="15.95" customHeight="1" x14ac:dyDescent="0.25">
      <c r="A19" s="4">
        <v>225</v>
      </c>
      <c r="B19" s="7" t="s">
        <v>17</v>
      </c>
      <c r="C19" s="12">
        <v>0</v>
      </c>
      <c r="D19" s="12"/>
      <c r="E19" s="12"/>
    </row>
    <row r="20" spans="1:5" ht="15.95" customHeight="1" x14ac:dyDescent="0.25">
      <c r="A20" s="14">
        <v>226</v>
      </c>
      <c r="B20" s="15" t="s">
        <v>7</v>
      </c>
      <c r="C20" s="16"/>
      <c r="D20" s="16">
        <f>SUM(D21:D23)</f>
        <v>0</v>
      </c>
      <c r="E20" s="16">
        <f t="shared" si="0"/>
        <v>0</v>
      </c>
    </row>
    <row r="21" spans="1:5" ht="15.95" customHeight="1" x14ac:dyDescent="0.25">
      <c r="A21" s="4"/>
      <c r="B21" s="5"/>
      <c r="C21" s="11"/>
      <c r="D21" s="12"/>
      <c r="E21" s="11"/>
    </row>
    <row r="22" spans="1:5" ht="15.95" customHeight="1" x14ac:dyDescent="0.25">
      <c r="A22" s="4"/>
      <c r="B22" s="5"/>
      <c r="C22" s="11"/>
      <c r="D22" s="12"/>
      <c r="E22" s="11"/>
    </row>
    <row r="23" spans="1:5" ht="15.95" customHeight="1" x14ac:dyDescent="0.25">
      <c r="A23" s="4"/>
      <c r="B23" s="20"/>
      <c r="C23" s="19"/>
      <c r="D23" s="13"/>
      <c r="E23" s="11"/>
    </row>
    <row r="24" spans="1:5" ht="15.95" customHeight="1" x14ac:dyDescent="0.25">
      <c r="A24" s="8">
        <v>290</v>
      </c>
      <c r="B24" s="7" t="s">
        <v>9</v>
      </c>
      <c r="C24" s="11">
        <v>0</v>
      </c>
      <c r="D24" s="11"/>
      <c r="E24" s="11">
        <f>C24-D24</f>
        <v>0</v>
      </c>
    </row>
    <row r="25" spans="1:5" ht="15.95" customHeight="1" x14ac:dyDescent="0.25">
      <c r="A25" s="8"/>
      <c r="B25" s="7"/>
      <c r="C25" s="11"/>
      <c r="D25" s="11"/>
      <c r="E25" s="11"/>
    </row>
    <row r="26" spans="1:5" ht="15.95" customHeight="1" x14ac:dyDescent="0.25">
      <c r="A26" s="8"/>
      <c r="B26" s="7"/>
      <c r="C26" s="11"/>
      <c r="D26" s="11"/>
      <c r="E26" s="11"/>
    </row>
    <row r="27" spans="1:5" ht="15.95" customHeight="1" x14ac:dyDescent="0.25">
      <c r="A27" s="41">
        <v>300</v>
      </c>
      <c r="B27" s="38" t="s">
        <v>19</v>
      </c>
      <c r="C27" s="39">
        <f>C28+C29</f>
        <v>0</v>
      </c>
      <c r="D27" s="39">
        <f>D28+D29</f>
        <v>0</v>
      </c>
      <c r="E27" s="39"/>
    </row>
    <row r="28" spans="1:5" ht="15.95" customHeight="1" x14ac:dyDescent="0.25">
      <c r="A28" s="4">
        <v>310</v>
      </c>
      <c r="B28" s="7" t="s">
        <v>8</v>
      </c>
      <c r="C28" s="11"/>
      <c r="D28" s="11"/>
      <c r="E28" s="11"/>
    </row>
    <row r="29" spans="1:5" ht="15.95" customHeight="1" x14ac:dyDescent="0.25">
      <c r="A29" s="14">
        <v>340</v>
      </c>
      <c r="B29" s="15" t="s">
        <v>16</v>
      </c>
      <c r="C29" s="16"/>
      <c r="D29" s="16">
        <f>SUM(D30:D32)</f>
        <v>0</v>
      </c>
      <c r="E29" s="16">
        <f>C29-D29</f>
        <v>0</v>
      </c>
    </row>
    <row r="30" spans="1:5" ht="15.95" customHeight="1" x14ac:dyDescent="0.25">
      <c r="A30" s="4"/>
      <c r="B30" s="25"/>
      <c r="C30" s="11"/>
      <c r="D30" s="26"/>
      <c r="E30" s="11"/>
    </row>
    <row r="31" spans="1:5" ht="15.95" customHeight="1" x14ac:dyDescent="0.25">
      <c r="A31" s="4"/>
      <c r="B31" s="25"/>
      <c r="C31" s="26"/>
      <c r="D31" s="26"/>
      <c r="E31" s="11"/>
    </row>
    <row r="32" spans="1:5" ht="15.95" customHeight="1" x14ac:dyDescent="0.25">
      <c r="A32" s="4"/>
      <c r="B32" s="25"/>
      <c r="C32" s="26"/>
      <c r="D32" s="26"/>
      <c r="E32" s="11"/>
    </row>
    <row r="33" spans="1:5" ht="15.95" customHeight="1" x14ac:dyDescent="0.25">
      <c r="A33" s="4"/>
      <c r="B33" s="5"/>
      <c r="C33" s="11">
        <f>C29+C24+C12+C6</f>
        <v>1261098.8938799999</v>
      </c>
      <c r="D33" s="12"/>
      <c r="E33" s="12">
        <f>E29+E24+E12+E6</f>
        <v>1261098.8938799999</v>
      </c>
    </row>
    <row r="34" spans="1:5" ht="15.95" customHeight="1" x14ac:dyDescent="0.25">
      <c r="A34" s="4"/>
      <c r="B34" s="5"/>
      <c r="C34" s="12"/>
      <c r="D34" s="12"/>
      <c r="E34" s="12"/>
    </row>
    <row r="35" spans="1:5" x14ac:dyDescent="0.25">
      <c r="A35" s="3"/>
      <c r="B35" s="3"/>
      <c r="C35" s="3"/>
      <c r="D35" s="3"/>
      <c r="E35" s="3"/>
    </row>
    <row r="38" spans="1:5" x14ac:dyDescent="0.25">
      <c r="C38" s="1">
        <v>130000</v>
      </c>
    </row>
  </sheetData>
  <mergeCells count="1">
    <mergeCell ref="A4:E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J38"/>
  <sheetViews>
    <sheetView workbookViewId="0">
      <selection activeCell="C2" sqref="C2:D2"/>
    </sheetView>
  </sheetViews>
  <sheetFormatPr defaultColWidth="8.7109375" defaultRowHeight="15" x14ac:dyDescent="0.25"/>
  <cols>
    <col min="1" max="1" width="8.7109375" style="1"/>
    <col min="2" max="2" width="29.85546875" style="1" customWidth="1"/>
    <col min="3" max="3" width="18" style="1" customWidth="1"/>
    <col min="4" max="4" width="17.140625" style="1" customWidth="1"/>
    <col min="5" max="5" width="18.42578125" style="1" customWidth="1"/>
    <col min="6" max="6" width="12.28515625" style="1" customWidth="1"/>
    <col min="7" max="7" width="9.5703125" style="1" customWidth="1"/>
    <col min="8" max="8" width="8.7109375" style="1"/>
    <col min="9" max="9" width="12.7109375" style="1" customWidth="1"/>
    <col min="10" max="10" width="13.28515625" style="1" customWidth="1"/>
    <col min="11" max="16384" width="8.7109375" style="1"/>
  </cols>
  <sheetData>
    <row r="2" spans="1:10" ht="42.75" x14ac:dyDescent="0.25">
      <c r="A2" s="9" t="s">
        <v>0</v>
      </c>
      <c r="B2" s="10" t="s">
        <v>1</v>
      </c>
      <c r="C2" s="10" t="s">
        <v>40</v>
      </c>
      <c r="D2" s="10" t="s">
        <v>41</v>
      </c>
      <c r="E2" s="10" t="s">
        <v>18</v>
      </c>
    </row>
    <row r="3" spans="1:10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</row>
    <row r="4" spans="1:10" ht="27" customHeight="1" x14ac:dyDescent="0.25">
      <c r="A4" s="54" t="s">
        <v>36</v>
      </c>
      <c r="B4" s="55"/>
      <c r="C4" s="55"/>
      <c r="D4" s="55"/>
      <c r="E4" s="56"/>
    </row>
    <row r="5" spans="1:10" ht="15.95" customHeight="1" x14ac:dyDescent="0.25">
      <c r="A5" s="4"/>
      <c r="B5" s="7" t="s">
        <v>13</v>
      </c>
      <c r="C5" s="11">
        <f>C6+C12+C24+C27</f>
        <v>0</v>
      </c>
      <c r="D5" s="11">
        <f>D6+D12+D24+D27</f>
        <v>0</v>
      </c>
      <c r="E5" s="11">
        <f>C5-D5</f>
        <v>0</v>
      </c>
      <c r="I5" s="1">
        <v>301881</v>
      </c>
      <c r="J5" s="1">
        <f>I5/1.302</f>
        <v>231859.44700460829</v>
      </c>
    </row>
    <row r="6" spans="1:10" ht="15.95" customHeight="1" x14ac:dyDescent="0.25">
      <c r="A6" s="41">
        <v>210</v>
      </c>
      <c r="B6" s="38" t="s">
        <v>20</v>
      </c>
      <c r="C6" s="39">
        <f>C7+C8+C10</f>
        <v>0</v>
      </c>
      <c r="D6" s="39">
        <f>D7+D8+D10</f>
        <v>0</v>
      </c>
      <c r="E6" s="39">
        <f>E7+E8+E10</f>
        <v>0</v>
      </c>
      <c r="J6" s="1">
        <f>I5-J5</f>
        <v>70021.552995391714</v>
      </c>
    </row>
    <row r="7" spans="1:10" ht="15.95" customHeight="1" x14ac:dyDescent="0.25">
      <c r="A7" s="14">
        <v>211</v>
      </c>
      <c r="B7" s="15" t="s">
        <v>2</v>
      </c>
      <c r="C7" s="16"/>
      <c r="D7" s="16"/>
      <c r="E7" s="16">
        <f t="shared" ref="E7:E20" si="0">C7-D7</f>
        <v>0</v>
      </c>
    </row>
    <row r="8" spans="1:10" ht="15.95" customHeight="1" x14ac:dyDescent="0.25">
      <c r="A8" s="14">
        <v>212</v>
      </c>
      <c r="B8" s="15" t="s">
        <v>3</v>
      </c>
      <c r="C8" s="16"/>
      <c r="D8" s="16">
        <f>D9</f>
        <v>0</v>
      </c>
      <c r="E8" s="16">
        <f t="shared" si="0"/>
        <v>0</v>
      </c>
    </row>
    <row r="9" spans="1:10" ht="15.95" customHeight="1" x14ac:dyDescent="0.25">
      <c r="A9" s="4"/>
      <c r="B9" s="20"/>
      <c r="C9" s="12"/>
      <c r="D9" s="12"/>
      <c r="E9" s="12"/>
    </row>
    <row r="10" spans="1:10" ht="15.95" customHeight="1" x14ac:dyDescent="0.25">
      <c r="A10" s="14">
        <v>213</v>
      </c>
      <c r="B10" s="15" t="s">
        <v>14</v>
      </c>
      <c r="C10" s="16">
        <f>C7*0.302</f>
        <v>0</v>
      </c>
      <c r="D10" s="16">
        <f>D11</f>
        <v>0</v>
      </c>
      <c r="E10" s="16">
        <f>C10-D10</f>
        <v>0</v>
      </c>
    </row>
    <row r="11" spans="1:10" ht="15.95" customHeight="1" x14ac:dyDescent="0.25">
      <c r="A11" s="4"/>
      <c r="B11" s="7"/>
      <c r="C11" s="12"/>
      <c r="D11" s="12"/>
      <c r="E11" s="12"/>
    </row>
    <row r="12" spans="1:10" ht="15.95" customHeight="1" x14ac:dyDescent="0.25">
      <c r="A12" s="41">
        <v>220</v>
      </c>
      <c r="B12" s="38" t="s">
        <v>15</v>
      </c>
      <c r="C12" s="39">
        <f>C13+C16+C18+C19+C20</f>
        <v>0</v>
      </c>
      <c r="D12" s="39">
        <f>D13+D16+D18+D19+D20</f>
        <v>0</v>
      </c>
      <c r="E12" s="39">
        <f>C12-D12</f>
        <v>0</v>
      </c>
    </row>
    <row r="13" spans="1:10" ht="15.95" customHeight="1" x14ac:dyDescent="0.25">
      <c r="A13" s="14">
        <v>221</v>
      </c>
      <c r="B13" s="15" t="s">
        <v>4</v>
      </c>
      <c r="C13" s="16"/>
      <c r="D13" s="16">
        <f>SUM(D14:D15)</f>
        <v>0</v>
      </c>
      <c r="E13" s="16">
        <f t="shared" si="0"/>
        <v>0</v>
      </c>
    </row>
    <row r="14" spans="1:10" ht="15.95" customHeight="1" x14ac:dyDescent="0.25">
      <c r="A14" s="4"/>
      <c r="B14" s="5"/>
      <c r="C14" s="12"/>
      <c r="D14" s="12"/>
      <c r="E14" s="12"/>
    </row>
    <row r="15" spans="1:10" ht="15.95" customHeight="1" x14ac:dyDescent="0.25">
      <c r="A15" s="4"/>
      <c r="B15" s="5"/>
      <c r="C15" s="12"/>
      <c r="D15" s="12"/>
      <c r="E15" s="12"/>
    </row>
    <row r="16" spans="1:10" ht="15.95" customHeight="1" x14ac:dyDescent="0.25">
      <c r="A16" s="18">
        <v>222</v>
      </c>
      <c r="B16" s="21" t="s">
        <v>5</v>
      </c>
      <c r="C16" s="19">
        <f>5150-5150</f>
        <v>0</v>
      </c>
      <c r="D16" s="19">
        <f>D17</f>
        <v>0</v>
      </c>
      <c r="E16" s="19">
        <f t="shared" si="0"/>
        <v>0</v>
      </c>
    </row>
    <row r="17" spans="1:5" ht="15.95" customHeight="1" x14ac:dyDescent="0.25">
      <c r="A17" s="18"/>
      <c r="B17" s="20"/>
      <c r="C17" s="19"/>
      <c r="D17" s="13"/>
      <c r="E17" s="19"/>
    </row>
    <row r="18" spans="1:5" ht="15.95" customHeight="1" x14ac:dyDescent="0.25">
      <c r="A18" s="4">
        <v>223</v>
      </c>
      <c r="B18" s="7" t="s">
        <v>6</v>
      </c>
      <c r="C18" s="12"/>
      <c r="D18" s="12"/>
      <c r="E18" s="12"/>
    </row>
    <row r="19" spans="1:5" ht="15.95" customHeight="1" x14ac:dyDescent="0.25">
      <c r="A19" s="4">
        <v>225</v>
      </c>
      <c r="B19" s="7" t="s">
        <v>17</v>
      </c>
      <c r="C19" s="12">
        <v>0</v>
      </c>
      <c r="D19" s="12"/>
      <c r="E19" s="12"/>
    </row>
    <row r="20" spans="1:5" ht="15.95" customHeight="1" x14ac:dyDescent="0.25">
      <c r="A20" s="14">
        <v>226</v>
      </c>
      <c r="B20" s="15" t="s">
        <v>7</v>
      </c>
      <c r="C20" s="16"/>
      <c r="D20" s="16">
        <f>SUM(D21:D23)</f>
        <v>0</v>
      </c>
      <c r="E20" s="16">
        <f t="shared" si="0"/>
        <v>0</v>
      </c>
    </row>
    <row r="21" spans="1:5" ht="15.95" customHeight="1" x14ac:dyDescent="0.25">
      <c r="A21" s="4"/>
      <c r="B21" s="5"/>
      <c r="C21" s="11"/>
      <c r="D21" s="12"/>
      <c r="E21" s="11"/>
    </row>
    <row r="22" spans="1:5" ht="15.95" customHeight="1" x14ac:dyDescent="0.25">
      <c r="A22" s="4"/>
      <c r="B22" s="5"/>
      <c r="C22" s="11"/>
      <c r="D22" s="12"/>
      <c r="E22" s="11"/>
    </row>
    <row r="23" spans="1:5" ht="15.95" customHeight="1" x14ac:dyDescent="0.25">
      <c r="A23" s="4"/>
      <c r="B23" s="20"/>
      <c r="C23" s="19"/>
      <c r="D23" s="13"/>
      <c r="E23" s="11"/>
    </row>
    <row r="24" spans="1:5" ht="15.95" customHeight="1" x14ac:dyDescent="0.25">
      <c r="A24" s="8">
        <v>290</v>
      </c>
      <c r="B24" s="7" t="s">
        <v>9</v>
      </c>
      <c r="C24" s="11">
        <v>0</v>
      </c>
      <c r="D24" s="11"/>
      <c r="E24" s="11">
        <f>C24-D24</f>
        <v>0</v>
      </c>
    </row>
    <row r="25" spans="1:5" ht="15.95" customHeight="1" x14ac:dyDescent="0.25">
      <c r="A25" s="8"/>
      <c r="B25" s="7"/>
      <c r="C25" s="11"/>
      <c r="D25" s="11"/>
      <c r="E25" s="11"/>
    </row>
    <row r="26" spans="1:5" ht="15.95" customHeight="1" x14ac:dyDescent="0.25">
      <c r="A26" s="8"/>
      <c r="B26" s="7"/>
      <c r="C26" s="11"/>
      <c r="D26" s="11"/>
      <c r="E26" s="11"/>
    </row>
    <row r="27" spans="1:5" ht="15.95" customHeight="1" x14ac:dyDescent="0.25">
      <c r="A27" s="41">
        <v>300</v>
      </c>
      <c r="B27" s="38" t="s">
        <v>19</v>
      </c>
      <c r="C27" s="39">
        <f>C28+C29</f>
        <v>0</v>
      </c>
      <c r="D27" s="39">
        <f>D28+D29</f>
        <v>0</v>
      </c>
      <c r="E27" s="39"/>
    </row>
    <row r="28" spans="1:5" ht="15.95" customHeight="1" x14ac:dyDescent="0.25">
      <c r="A28" s="4">
        <v>310</v>
      </c>
      <c r="B28" s="7" t="s">
        <v>8</v>
      </c>
      <c r="C28" s="11"/>
      <c r="D28" s="11"/>
      <c r="E28" s="11"/>
    </row>
    <row r="29" spans="1:5" ht="15.95" customHeight="1" x14ac:dyDescent="0.25">
      <c r="A29" s="14">
        <v>340</v>
      </c>
      <c r="B29" s="15" t="s">
        <v>16</v>
      </c>
      <c r="C29" s="16"/>
      <c r="D29" s="16">
        <f>SUM(D30:D32)</f>
        <v>0</v>
      </c>
      <c r="E29" s="16">
        <f>C29-D29</f>
        <v>0</v>
      </c>
    </row>
    <row r="30" spans="1:5" ht="15.95" customHeight="1" x14ac:dyDescent="0.25">
      <c r="A30" s="4"/>
      <c r="B30" s="25"/>
      <c r="C30" s="11"/>
      <c r="D30" s="26"/>
      <c r="E30" s="11"/>
    </row>
    <row r="31" spans="1:5" ht="15.95" customHeight="1" x14ac:dyDescent="0.25">
      <c r="A31" s="4"/>
      <c r="B31" s="25"/>
      <c r="C31" s="26"/>
      <c r="D31" s="26"/>
      <c r="E31" s="11"/>
    </row>
    <row r="32" spans="1:5" ht="15.95" customHeight="1" x14ac:dyDescent="0.25">
      <c r="A32" s="4"/>
      <c r="B32" s="25"/>
      <c r="C32" s="26"/>
      <c r="D32" s="26"/>
      <c r="E32" s="11"/>
    </row>
    <row r="33" spans="1:5" ht="15.95" customHeight="1" x14ac:dyDescent="0.25">
      <c r="A33" s="4"/>
      <c r="B33" s="5"/>
      <c r="C33" s="11">
        <f>C29+C24+C12+C6</f>
        <v>0</v>
      </c>
      <c r="D33" s="12"/>
      <c r="E33" s="12">
        <f>E29+E24+E12+E6</f>
        <v>0</v>
      </c>
    </row>
    <row r="34" spans="1:5" ht="15.95" customHeight="1" x14ac:dyDescent="0.25">
      <c r="A34" s="4"/>
      <c r="B34" s="5"/>
      <c r="C34" s="12"/>
      <c r="D34" s="12"/>
      <c r="E34" s="12"/>
    </row>
    <row r="35" spans="1:5" x14ac:dyDescent="0.25">
      <c r="A35" s="3"/>
      <c r="B35" s="3"/>
      <c r="C35" s="3"/>
      <c r="D35" s="3"/>
      <c r="E35" s="3"/>
    </row>
    <row r="38" spans="1:5" x14ac:dyDescent="0.25">
      <c r="C38" s="1">
        <v>130000</v>
      </c>
    </row>
  </sheetData>
  <mergeCells count="1">
    <mergeCell ref="A4:E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J55"/>
  <sheetViews>
    <sheetView topLeftCell="A7" workbookViewId="0">
      <selection activeCell="D21" sqref="D21"/>
    </sheetView>
  </sheetViews>
  <sheetFormatPr defaultColWidth="8.7109375" defaultRowHeight="15" x14ac:dyDescent="0.25"/>
  <cols>
    <col min="1" max="1" width="8.7109375" style="1"/>
    <col min="2" max="2" width="35.7109375" style="1" customWidth="1"/>
    <col min="3" max="3" width="18" style="1" customWidth="1"/>
    <col min="4" max="4" width="17.140625" style="1" customWidth="1"/>
    <col min="5" max="5" width="18.42578125" style="1" customWidth="1"/>
    <col min="6" max="6" width="9.85546875" style="1" customWidth="1"/>
    <col min="7" max="7" width="14.85546875" style="1" customWidth="1"/>
    <col min="8" max="9" width="8.7109375" style="1"/>
    <col min="10" max="10" width="12.42578125" style="1" customWidth="1"/>
    <col min="11" max="16384" width="8.7109375" style="1"/>
  </cols>
  <sheetData>
    <row r="2" spans="1:10" ht="42.75" x14ac:dyDescent="0.25">
      <c r="A2" s="9" t="s">
        <v>0</v>
      </c>
      <c r="B2" s="10" t="s">
        <v>1</v>
      </c>
      <c r="C2" s="10" t="s">
        <v>40</v>
      </c>
      <c r="D2" s="10" t="s">
        <v>41</v>
      </c>
      <c r="E2" s="10" t="s">
        <v>18</v>
      </c>
    </row>
    <row r="3" spans="1:10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G3" s="30"/>
    </row>
    <row r="4" spans="1:10" ht="27" customHeight="1" x14ac:dyDescent="0.25">
      <c r="A4" s="54" t="s">
        <v>28</v>
      </c>
      <c r="B4" s="55"/>
      <c r="C4" s="55"/>
      <c r="D4" s="55"/>
      <c r="E4" s="56"/>
    </row>
    <row r="5" spans="1:10" ht="15.95" customHeight="1" x14ac:dyDescent="0.25">
      <c r="A5" s="4"/>
      <c r="B5" s="7" t="s">
        <v>13</v>
      </c>
      <c r="C5" s="11">
        <f>C6+C13+C43+C46</f>
        <v>9685104.8524799999</v>
      </c>
      <c r="D5" s="11">
        <f>D6+D13+D43+D46</f>
        <v>43736</v>
      </c>
      <c r="E5" s="11">
        <f>C5-D5</f>
        <v>9641368.8524799999</v>
      </c>
      <c r="G5" s="1">
        <v>9685104.8499999996</v>
      </c>
      <c r="I5" s="1">
        <f>9685104.85-227370.03</f>
        <v>9457734.8200000003</v>
      </c>
      <c r="J5" s="1">
        <f>I5/1.302</f>
        <v>7264005.2380952379</v>
      </c>
    </row>
    <row r="6" spans="1:10" ht="15.95" customHeight="1" x14ac:dyDescent="0.25">
      <c r="A6" s="41">
        <v>210</v>
      </c>
      <c r="B6" s="38" t="s">
        <v>20</v>
      </c>
      <c r="C6" s="39">
        <f>C7+C9+C11</f>
        <v>9457734.8224800006</v>
      </c>
      <c r="D6" s="39">
        <f>D7+D9+D11</f>
        <v>0</v>
      </c>
      <c r="E6" s="39">
        <f>E7+E9+E11</f>
        <v>9457734.8224800006</v>
      </c>
      <c r="G6" s="1">
        <f>G5-I5</f>
        <v>227370.02999999933</v>
      </c>
      <c r="J6" s="1">
        <f>I5-J5</f>
        <v>2193729.5819047624</v>
      </c>
    </row>
    <row r="7" spans="1:10" ht="15.95" customHeight="1" x14ac:dyDescent="0.25">
      <c r="A7" s="14">
        <v>211</v>
      </c>
      <c r="B7" s="15" t="s">
        <v>2</v>
      </c>
      <c r="C7" s="16">
        <v>7264005.2400000002</v>
      </c>
      <c r="D7" s="16">
        <f>D8</f>
        <v>0</v>
      </c>
      <c r="E7" s="16">
        <f t="shared" ref="E7:E26" si="0">C7-D7</f>
        <v>7264005.2400000002</v>
      </c>
    </row>
    <row r="8" spans="1:10" ht="15.95" customHeight="1" x14ac:dyDescent="0.25">
      <c r="A8" s="4"/>
      <c r="B8" s="5"/>
      <c r="C8" s="12"/>
      <c r="D8" s="12"/>
      <c r="E8" s="12"/>
    </row>
    <row r="9" spans="1:10" ht="15.95" customHeight="1" x14ac:dyDescent="0.25">
      <c r="A9" s="14">
        <v>212</v>
      </c>
      <c r="B9" s="15" t="s">
        <v>3</v>
      </c>
      <c r="C9" s="16"/>
      <c r="D9" s="16">
        <f>D10</f>
        <v>0</v>
      </c>
      <c r="E9" s="16">
        <f t="shared" si="0"/>
        <v>0</v>
      </c>
    </row>
    <row r="10" spans="1:10" ht="15.95" customHeight="1" x14ac:dyDescent="0.25">
      <c r="A10" s="4"/>
      <c r="B10" s="5"/>
      <c r="C10" s="12"/>
      <c r="D10" s="12"/>
      <c r="E10" s="12"/>
    </row>
    <row r="11" spans="1:10" ht="15.95" customHeight="1" x14ac:dyDescent="0.25">
      <c r="A11" s="14">
        <v>213</v>
      </c>
      <c r="B11" s="15" t="s">
        <v>14</v>
      </c>
      <c r="C11" s="16">
        <f>C7*0.302</f>
        <v>2193729.5824799999</v>
      </c>
      <c r="D11" s="16">
        <f>D12</f>
        <v>0</v>
      </c>
      <c r="E11" s="16">
        <f>C11-D11</f>
        <v>2193729.5824799999</v>
      </c>
    </row>
    <row r="12" spans="1:10" ht="15.95" customHeight="1" x14ac:dyDescent="0.25">
      <c r="A12" s="4"/>
      <c r="B12" s="7"/>
      <c r="C12" s="12"/>
      <c r="D12" s="12"/>
      <c r="E12" s="12"/>
    </row>
    <row r="13" spans="1:10" ht="15.95" customHeight="1" x14ac:dyDescent="0.25">
      <c r="A13" s="41">
        <v>220</v>
      </c>
      <c r="B13" s="38" t="s">
        <v>15</v>
      </c>
      <c r="C13" s="39">
        <f>C14+C20+C24+C25+C26</f>
        <v>227370.03</v>
      </c>
      <c r="D13" s="39">
        <f>D14+D20+D24+D25+D26</f>
        <v>43736</v>
      </c>
      <c r="E13" s="39">
        <f>C13-D13</f>
        <v>183634.03</v>
      </c>
    </row>
    <row r="14" spans="1:10" ht="15.95" customHeight="1" x14ac:dyDescent="0.25">
      <c r="A14" s="14">
        <v>221</v>
      </c>
      <c r="B14" s="15" t="s">
        <v>4</v>
      </c>
      <c r="C14" s="16"/>
      <c r="D14" s="16">
        <f>SUM(D15:D19)</f>
        <v>0</v>
      </c>
      <c r="E14" s="16">
        <f t="shared" si="0"/>
        <v>0</v>
      </c>
    </row>
    <row r="15" spans="1:10" ht="15.95" customHeight="1" x14ac:dyDescent="0.25">
      <c r="A15" s="18"/>
      <c r="B15" s="20"/>
      <c r="C15" s="19"/>
      <c r="D15" s="13"/>
      <c r="E15" s="19"/>
    </row>
    <row r="16" spans="1:10" ht="15.95" customHeight="1" x14ac:dyDescent="0.25">
      <c r="A16" s="18"/>
      <c r="B16" s="20"/>
      <c r="C16" s="19"/>
      <c r="D16" s="13"/>
      <c r="E16" s="19"/>
    </row>
    <row r="17" spans="1:5" ht="15.95" customHeight="1" x14ac:dyDescent="0.25">
      <c r="A17" s="18"/>
      <c r="B17" s="20"/>
      <c r="C17" s="19"/>
      <c r="D17" s="13"/>
      <c r="E17" s="19"/>
    </row>
    <row r="18" spans="1:5" ht="15.95" customHeight="1" x14ac:dyDescent="0.25">
      <c r="A18" s="18"/>
      <c r="B18" s="5"/>
      <c r="C18" s="19"/>
      <c r="D18" s="13"/>
      <c r="E18" s="19"/>
    </row>
    <row r="19" spans="1:5" ht="15.95" customHeight="1" x14ac:dyDescent="0.25">
      <c r="A19" s="18"/>
      <c r="B19" s="20"/>
      <c r="C19" s="19"/>
      <c r="D19" s="13"/>
      <c r="E19" s="19"/>
    </row>
    <row r="20" spans="1:5" ht="15.95" customHeight="1" x14ac:dyDescent="0.25">
      <c r="A20" s="14">
        <v>222</v>
      </c>
      <c r="B20" s="15" t="s">
        <v>5</v>
      </c>
      <c r="C20" s="16">
        <v>43736</v>
      </c>
      <c r="D20" s="16">
        <f>D21</f>
        <v>43736</v>
      </c>
      <c r="E20" s="16">
        <f t="shared" si="0"/>
        <v>0</v>
      </c>
    </row>
    <row r="21" spans="1:5" ht="32.25" customHeight="1" x14ac:dyDescent="0.25">
      <c r="A21" s="4"/>
      <c r="B21" s="5" t="s">
        <v>47</v>
      </c>
      <c r="C21" s="12"/>
      <c r="D21" s="12">
        <v>43736</v>
      </c>
      <c r="E21" s="12"/>
    </row>
    <row r="22" spans="1:5" ht="15.95" customHeight="1" x14ac:dyDescent="0.25">
      <c r="A22" s="4"/>
      <c r="B22" s="5"/>
      <c r="C22" s="12"/>
      <c r="D22" s="12"/>
      <c r="E22" s="12"/>
    </row>
    <row r="23" spans="1:5" ht="15.95" customHeight="1" x14ac:dyDescent="0.25">
      <c r="A23" s="4"/>
      <c r="B23" s="7"/>
      <c r="C23" s="12"/>
      <c r="D23" s="12"/>
      <c r="E23" s="12"/>
    </row>
    <row r="24" spans="1:5" ht="15.95" customHeight="1" x14ac:dyDescent="0.25">
      <c r="A24" s="4">
        <v>223</v>
      </c>
      <c r="B24" s="7" t="s">
        <v>6</v>
      </c>
      <c r="C24" s="12"/>
      <c r="D24" s="12"/>
      <c r="E24" s="12"/>
    </row>
    <row r="25" spans="1:5" ht="15.95" customHeight="1" x14ac:dyDescent="0.25">
      <c r="A25" s="4">
        <v>225</v>
      </c>
      <c r="B25" s="7" t="s">
        <v>17</v>
      </c>
      <c r="C25" s="12"/>
      <c r="D25" s="12"/>
      <c r="E25" s="12"/>
    </row>
    <row r="26" spans="1:5" ht="15.95" customHeight="1" x14ac:dyDescent="0.25">
      <c r="A26" s="14">
        <v>226</v>
      </c>
      <c r="B26" s="15" t="s">
        <v>7</v>
      </c>
      <c r="C26" s="16">
        <f>227370.03-43736</f>
        <v>183634.03</v>
      </c>
      <c r="D26" s="16">
        <f>SUM(D27:D42)</f>
        <v>0</v>
      </c>
      <c r="E26" s="16">
        <f t="shared" si="0"/>
        <v>183634.03</v>
      </c>
    </row>
    <row r="27" spans="1:5" ht="15.95" customHeight="1" x14ac:dyDescent="0.25">
      <c r="A27" s="18"/>
      <c r="B27" s="5"/>
      <c r="C27" s="19"/>
      <c r="D27" s="13"/>
      <c r="E27" s="19"/>
    </row>
    <row r="28" spans="1:5" ht="15.95" customHeight="1" x14ac:dyDescent="0.25">
      <c r="A28" s="18"/>
      <c r="B28" s="25"/>
      <c r="C28" s="19"/>
      <c r="D28" s="13"/>
      <c r="E28" s="19"/>
    </row>
    <row r="29" spans="1:5" ht="15.95" customHeight="1" x14ac:dyDescent="0.25">
      <c r="A29" s="18"/>
      <c r="B29" s="20"/>
      <c r="C29" s="19"/>
      <c r="D29" s="13"/>
      <c r="E29" s="19"/>
    </row>
    <row r="30" spans="1:5" ht="15.95" customHeight="1" x14ac:dyDescent="0.25">
      <c r="A30" s="18"/>
      <c r="B30" s="25"/>
      <c r="C30" s="19"/>
      <c r="D30" s="13"/>
      <c r="E30" s="19"/>
    </row>
    <row r="31" spans="1:5" ht="15.95" customHeight="1" x14ac:dyDescent="0.25">
      <c r="A31" s="18"/>
      <c r="B31" s="5"/>
      <c r="C31" s="19"/>
      <c r="D31" s="13"/>
      <c r="E31" s="19"/>
    </row>
    <row r="32" spans="1:5" ht="15.95" customHeight="1" x14ac:dyDescent="0.25">
      <c r="A32" s="18"/>
      <c r="B32" s="5"/>
      <c r="C32" s="19"/>
      <c r="D32" s="13"/>
      <c r="E32" s="19"/>
    </row>
    <row r="33" spans="1:5" ht="15.95" customHeight="1" x14ac:dyDescent="0.25">
      <c r="A33" s="18"/>
      <c r="B33" s="5"/>
      <c r="C33" s="19"/>
      <c r="D33" s="13"/>
      <c r="E33" s="19"/>
    </row>
    <row r="34" spans="1:5" ht="15.95" customHeight="1" x14ac:dyDescent="0.25">
      <c r="A34" s="18"/>
      <c r="B34" s="5"/>
      <c r="C34" s="19"/>
      <c r="D34" s="13"/>
      <c r="E34" s="19"/>
    </row>
    <row r="35" spans="1:5" ht="15.95" customHeight="1" x14ac:dyDescent="0.25">
      <c r="A35" s="18"/>
      <c r="B35" s="25"/>
      <c r="C35" s="19"/>
      <c r="D35" s="13"/>
      <c r="E35" s="19"/>
    </row>
    <row r="36" spans="1:5" ht="15.95" customHeight="1" x14ac:dyDescent="0.25">
      <c r="A36" s="18"/>
      <c r="B36" s="25"/>
      <c r="C36" s="19"/>
      <c r="D36" s="13"/>
      <c r="E36" s="19"/>
    </row>
    <row r="37" spans="1:5" ht="15.95" customHeight="1" x14ac:dyDescent="0.25">
      <c r="A37" s="18"/>
      <c r="B37" s="5"/>
      <c r="C37" s="19"/>
      <c r="D37" s="13"/>
      <c r="E37" s="19"/>
    </row>
    <row r="38" spans="1:5" ht="15.95" customHeight="1" x14ac:dyDescent="0.25">
      <c r="A38" s="18"/>
      <c r="B38" s="5"/>
      <c r="C38" s="19"/>
      <c r="D38" s="13"/>
      <c r="E38" s="19"/>
    </row>
    <row r="39" spans="1:5" ht="15.95" customHeight="1" x14ac:dyDescent="0.25">
      <c r="A39" s="18"/>
      <c r="B39" s="5"/>
      <c r="C39" s="19"/>
      <c r="D39" s="13"/>
      <c r="E39" s="19"/>
    </row>
    <row r="40" spans="1:5" ht="15.95" customHeight="1" x14ac:dyDescent="0.25">
      <c r="A40" s="18"/>
      <c r="B40" s="5"/>
      <c r="C40" s="19"/>
      <c r="D40" s="13"/>
      <c r="E40" s="19"/>
    </row>
    <row r="41" spans="1:5" ht="15.95" customHeight="1" x14ac:dyDescent="0.25">
      <c r="A41" s="18"/>
      <c r="B41" s="5"/>
      <c r="C41" s="19"/>
      <c r="D41" s="13"/>
      <c r="E41" s="19"/>
    </row>
    <row r="42" spans="1:5" ht="15.95" customHeight="1" x14ac:dyDescent="0.25">
      <c r="A42" s="18"/>
      <c r="B42" s="20"/>
      <c r="C42" s="19"/>
      <c r="D42" s="13"/>
      <c r="E42" s="19"/>
    </row>
    <row r="43" spans="1:5" ht="15.95" customHeight="1" x14ac:dyDescent="0.25">
      <c r="A43" s="8">
        <v>290</v>
      </c>
      <c r="B43" s="7" t="s">
        <v>9</v>
      </c>
      <c r="C43" s="11"/>
      <c r="D43" s="11"/>
      <c r="E43" s="11">
        <f>C43-D43</f>
        <v>0</v>
      </c>
    </row>
    <row r="44" spans="1:5" ht="15.95" customHeight="1" x14ac:dyDescent="0.25">
      <c r="A44" s="8"/>
      <c r="B44" s="7"/>
      <c r="C44" s="11"/>
      <c r="D44" s="11"/>
      <c r="E44" s="11"/>
    </row>
    <row r="45" spans="1:5" ht="15.95" customHeight="1" x14ac:dyDescent="0.25">
      <c r="A45" s="8"/>
      <c r="B45" s="7"/>
      <c r="C45" s="11"/>
      <c r="D45" s="11"/>
      <c r="E45" s="11"/>
    </row>
    <row r="46" spans="1:5" ht="15.95" customHeight="1" x14ac:dyDescent="0.25">
      <c r="A46" s="41">
        <v>300</v>
      </c>
      <c r="B46" s="38" t="s">
        <v>19</v>
      </c>
      <c r="C46" s="39">
        <f>C47+C48</f>
        <v>0</v>
      </c>
      <c r="D46" s="39">
        <f>D47+D48</f>
        <v>0</v>
      </c>
      <c r="E46" s="39"/>
    </row>
    <row r="47" spans="1:5" ht="15.95" customHeight="1" x14ac:dyDescent="0.25">
      <c r="A47" s="4">
        <v>310</v>
      </c>
      <c r="B47" s="7" t="s">
        <v>8</v>
      </c>
      <c r="C47" s="11"/>
      <c r="D47" s="11"/>
      <c r="E47" s="11"/>
    </row>
    <row r="48" spans="1:5" ht="15.95" customHeight="1" x14ac:dyDescent="0.25">
      <c r="A48" s="14">
        <v>340</v>
      </c>
      <c r="B48" s="15" t="s">
        <v>16</v>
      </c>
      <c r="C48" s="16"/>
      <c r="D48" s="16">
        <f>SUM(D49:D52)</f>
        <v>0</v>
      </c>
      <c r="E48" s="16">
        <f>C48-D48</f>
        <v>0</v>
      </c>
    </row>
    <row r="49" spans="1:5" ht="15.95" customHeight="1" x14ac:dyDescent="0.25">
      <c r="A49" s="18"/>
      <c r="B49" s="5"/>
      <c r="C49" s="19"/>
      <c r="D49" s="13"/>
      <c r="E49" s="19"/>
    </row>
    <row r="50" spans="1:5" ht="15.95" customHeight="1" x14ac:dyDescent="0.25">
      <c r="A50" s="18"/>
      <c r="B50" s="5"/>
      <c r="C50" s="19"/>
      <c r="D50" s="13"/>
      <c r="E50" s="19"/>
    </row>
    <row r="51" spans="1:5" ht="15.95" customHeight="1" x14ac:dyDescent="0.25">
      <c r="A51" s="4"/>
      <c r="B51" s="5"/>
      <c r="C51" s="12"/>
      <c r="D51" s="12"/>
      <c r="E51" s="12"/>
    </row>
    <row r="52" spans="1:5" ht="15.95" customHeight="1" x14ac:dyDescent="0.25">
      <c r="A52" s="4"/>
      <c r="B52" s="5"/>
      <c r="C52" s="12"/>
      <c r="D52" s="12"/>
      <c r="E52" s="12"/>
    </row>
    <row r="53" spans="1:5" ht="15.95" customHeight="1" x14ac:dyDescent="0.25">
      <c r="A53" s="4"/>
      <c r="B53" s="5"/>
      <c r="C53" s="11">
        <f>C48+C43+C13+C6</f>
        <v>9685104.8524799999</v>
      </c>
      <c r="D53" s="12"/>
      <c r="E53" s="13">
        <f>E48+E43+E13+E6</f>
        <v>9641368.8524799999</v>
      </c>
    </row>
    <row r="54" spans="1:5" ht="15.95" customHeight="1" x14ac:dyDescent="0.25">
      <c r="A54" s="4"/>
      <c r="B54" s="5"/>
      <c r="C54" s="12"/>
      <c r="D54" s="12"/>
      <c r="E54" s="12"/>
    </row>
    <row r="55" spans="1:5" x14ac:dyDescent="0.25">
      <c r="A55" s="3"/>
      <c r="B55" s="3"/>
      <c r="C55" s="3"/>
      <c r="D55" s="3"/>
      <c r="E55" s="3"/>
    </row>
  </sheetData>
  <mergeCells count="1">
    <mergeCell ref="A4:E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50"/>
  <sheetViews>
    <sheetView view="pageBreakPreview" topLeftCell="A7" zoomScaleSheetLayoutView="100" workbookViewId="0">
      <pane xSplit="2" ySplit="2" topLeftCell="C37" activePane="bottomRight" state="frozen"/>
      <selection activeCell="A7" sqref="A7"/>
      <selection pane="topRight" activeCell="C7" sqref="C7"/>
      <selection pane="bottomLeft" activeCell="A9" sqref="A9"/>
      <selection pane="bottomRight" activeCell="C7" sqref="C7:D7"/>
    </sheetView>
  </sheetViews>
  <sheetFormatPr defaultColWidth="8.7109375" defaultRowHeight="15" x14ac:dyDescent="0.25"/>
  <cols>
    <col min="1" max="1" width="8.7109375" style="1"/>
    <col min="2" max="2" width="34.85546875" style="1" customWidth="1"/>
    <col min="3" max="3" width="18" style="1" customWidth="1"/>
    <col min="4" max="4" width="17.140625" style="1" customWidth="1"/>
    <col min="5" max="5" width="18.42578125" style="1" customWidth="1"/>
    <col min="6" max="6" width="12.7109375" style="1" customWidth="1"/>
    <col min="7" max="16384" width="8.7109375" style="1"/>
  </cols>
  <sheetData>
    <row r="1" spans="1:6" x14ac:dyDescent="0.25">
      <c r="A1" s="2"/>
      <c r="B1" s="2"/>
      <c r="C1" s="2"/>
      <c r="D1" s="57" t="s">
        <v>11</v>
      </c>
      <c r="E1" s="57"/>
    </row>
    <row r="2" spans="1:6" x14ac:dyDescent="0.25">
      <c r="A2" s="2"/>
      <c r="B2" s="2"/>
      <c r="C2" s="2"/>
      <c r="D2" s="57" t="s">
        <v>10</v>
      </c>
      <c r="E2" s="57"/>
    </row>
    <row r="3" spans="1:6" x14ac:dyDescent="0.25">
      <c r="A3" s="58" t="s">
        <v>12</v>
      </c>
      <c r="B3" s="58"/>
      <c r="C3" s="58"/>
      <c r="D3" s="58"/>
      <c r="E3" s="58"/>
    </row>
    <row r="4" spans="1:6" x14ac:dyDescent="0.25">
      <c r="A4" s="58"/>
      <c r="B4" s="58"/>
      <c r="C4" s="58"/>
      <c r="D4" s="58"/>
      <c r="E4" s="58"/>
    </row>
    <row r="5" spans="1:6" x14ac:dyDescent="0.25">
      <c r="A5" s="2"/>
      <c r="B5" s="2"/>
      <c r="C5" s="2"/>
      <c r="D5" s="2"/>
      <c r="E5" s="2"/>
    </row>
    <row r="7" spans="1:6" ht="47.25" customHeight="1" x14ac:dyDescent="0.25">
      <c r="A7" s="9" t="s">
        <v>0</v>
      </c>
      <c r="B7" s="10" t="s">
        <v>1</v>
      </c>
      <c r="C7" s="10" t="s">
        <v>40</v>
      </c>
      <c r="D7" s="10" t="s">
        <v>41</v>
      </c>
      <c r="E7" s="10" t="s">
        <v>18</v>
      </c>
      <c r="F7" s="32" t="s">
        <v>22</v>
      </c>
    </row>
    <row r="8" spans="1:6" x14ac:dyDescent="0.25">
      <c r="A8" s="6">
        <v>1</v>
      </c>
      <c r="B8" s="6">
        <v>2</v>
      </c>
      <c r="C8" s="6">
        <v>3</v>
      </c>
      <c r="D8" s="6">
        <v>4</v>
      </c>
      <c r="E8" s="6">
        <v>5</v>
      </c>
    </row>
    <row r="9" spans="1:6" ht="27" customHeight="1" x14ac:dyDescent="0.25">
      <c r="A9" s="54" t="s">
        <v>21</v>
      </c>
      <c r="B9" s="55"/>
      <c r="C9" s="55"/>
      <c r="D9" s="55"/>
      <c r="E9" s="56"/>
    </row>
    <row r="10" spans="1:6" ht="15.95" customHeight="1" x14ac:dyDescent="0.25">
      <c r="A10" s="4"/>
      <c r="B10" s="7" t="s">
        <v>13</v>
      </c>
      <c r="C10" s="11">
        <f>C11+C15+C21+C24</f>
        <v>70000</v>
      </c>
      <c r="D10" s="11">
        <f>D11+D15+D21+D24</f>
        <v>0</v>
      </c>
      <c r="E10" s="11">
        <f>C10-D10</f>
        <v>70000</v>
      </c>
    </row>
    <row r="11" spans="1:6" ht="15.95" customHeight="1" x14ac:dyDescent="0.25">
      <c r="A11" s="8">
        <v>210</v>
      </c>
      <c r="B11" s="7" t="s">
        <v>20</v>
      </c>
      <c r="C11" s="11">
        <f>C12+C13+C14</f>
        <v>0</v>
      </c>
      <c r="D11" s="11">
        <f>D12+D13+D14</f>
        <v>0</v>
      </c>
      <c r="E11" s="11">
        <f>E12+E13+E14</f>
        <v>0</v>
      </c>
    </row>
    <row r="12" spans="1:6" ht="15.95" customHeight="1" x14ac:dyDescent="0.25">
      <c r="A12" s="4">
        <v>211</v>
      </c>
      <c r="B12" s="7" t="s">
        <v>2</v>
      </c>
      <c r="C12" s="12"/>
      <c r="D12" s="12"/>
      <c r="E12" s="12">
        <f t="shared" ref="E12:E20" si="0">C12-D12</f>
        <v>0</v>
      </c>
    </row>
    <row r="13" spans="1:6" ht="15.95" customHeight="1" x14ac:dyDescent="0.25">
      <c r="A13" s="4">
        <v>212</v>
      </c>
      <c r="B13" s="7" t="s">
        <v>3</v>
      </c>
      <c r="C13" s="12"/>
      <c r="D13" s="12"/>
      <c r="E13" s="12">
        <f t="shared" si="0"/>
        <v>0</v>
      </c>
    </row>
    <row r="14" spans="1:6" ht="15.95" customHeight="1" x14ac:dyDescent="0.25">
      <c r="A14" s="4">
        <v>213</v>
      </c>
      <c r="B14" s="7" t="s">
        <v>14</v>
      </c>
      <c r="C14" s="12"/>
      <c r="D14" s="12"/>
      <c r="E14" s="12">
        <f>C14-D14</f>
        <v>0</v>
      </c>
    </row>
    <row r="15" spans="1:6" ht="15.95" customHeight="1" x14ac:dyDescent="0.25">
      <c r="A15" s="8">
        <v>220</v>
      </c>
      <c r="B15" s="7" t="s">
        <v>15</v>
      </c>
      <c r="C15" s="11">
        <f>C16+C17+C18+C19+C20</f>
        <v>0</v>
      </c>
      <c r="D15" s="11">
        <f>D16+D17+D18+D19+D20</f>
        <v>0</v>
      </c>
      <c r="E15" s="11">
        <f>C15-D15</f>
        <v>0</v>
      </c>
    </row>
    <row r="16" spans="1:6" ht="15.95" customHeight="1" x14ac:dyDescent="0.25">
      <c r="A16" s="4">
        <v>221</v>
      </c>
      <c r="B16" s="7" t="s">
        <v>4</v>
      </c>
      <c r="C16" s="12"/>
      <c r="D16" s="12"/>
      <c r="E16" s="12">
        <f t="shared" si="0"/>
        <v>0</v>
      </c>
    </row>
    <row r="17" spans="1:5" ht="15.95" customHeight="1" x14ac:dyDescent="0.25">
      <c r="A17" s="4">
        <v>222</v>
      </c>
      <c r="B17" s="7" t="s">
        <v>5</v>
      </c>
      <c r="C17" s="12"/>
      <c r="D17" s="12"/>
      <c r="E17" s="12">
        <f t="shared" si="0"/>
        <v>0</v>
      </c>
    </row>
    <row r="18" spans="1:5" ht="15.95" customHeight="1" x14ac:dyDescent="0.25">
      <c r="A18" s="4">
        <v>223</v>
      </c>
      <c r="B18" s="7" t="s">
        <v>6</v>
      </c>
      <c r="C18" s="12"/>
      <c r="D18" s="12"/>
      <c r="E18" s="12"/>
    </row>
    <row r="19" spans="1:5" ht="15.95" customHeight="1" x14ac:dyDescent="0.25">
      <c r="A19" s="4">
        <v>225</v>
      </c>
      <c r="B19" s="7" t="s">
        <v>17</v>
      </c>
      <c r="C19" s="12"/>
      <c r="D19" s="12"/>
      <c r="E19" s="12"/>
    </row>
    <row r="20" spans="1:5" ht="15.95" customHeight="1" x14ac:dyDescent="0.25">
      <c r="A20" s="4">
        <v>226</v>
      </c>
      <c r="B20" s="7" t="s">
        <v>7</v>
      </c>
      <c r="C20" s="12"/>
      <c r="D20" s="12"/>
      <c r="E20" s="12">
        <f t="shared" si="0"/>
        <v>0</v>
      </c>
    </row>
    <row r="21" spans="1:5" ht="15.95" customHeight="1" x14ac:dyDescent="0.25">
      <c r="A21" s="8">
        <v>290</v>
      </c>
      <c r="B21" s="7" t="s">
        <v>9</v>
      </c>
      <c r="C21" s="11"/>
      <c r="D21" s="11"/>
      <c r="E21" s="11">
        <f>C21-D21</f>
        <v>0</v>
      </c>
    </row>
    <row r="22" spans="1:5" ht="15.95" customHeight="1" x14ac:dyDescent="0.25">
      <c r="A22" s="8"/>
      <c r="B22" s="7"/>
      <c r="C22" s="11"/>
      <c r="D22" s="11"/>
      <c r="E22" s="11"/>
    </row>
    <row r="23" spans="1:5" ht="15.95" customHeight="1" x14ac:dyDescent="0.25">
      <c r="A23" s="8"/>
      <c r="B23" s="7"/>
      <c r="C23" s="11"/>
      <c r="D23" s="11"/>
      <c r="E23" s="11"/>
    </row>
    <row r="24" spans="1:5" ht="15.95" customHeight="1" x14ac:dyDescent="0.25">
      <c r="A24" s="8">
        <v>300</v>
      </c>
      <c r="B24" s="7" t="s">
        <v>19</v>
      </c>
      <c r="C24" s="11">
        <f>C25+C26</f>
        <v>70000</v>
      </c>
      <c r="D24" s="11">
        <f>D25+D26</f>
        <v>0</v>
      </c>
      <c r="E24" s="11"/>
    </row>
    <row r="25" spans="1:5" ht="15.95" customHeight="1" x14ac:dyDescent="0.25">
      <c r="A25" s="4">
        <v>310</v>
      </c>
      <c r="B25" s="7" t="s">
        <v>8</v>
      </c>
      <c r="C25" s="11"/>
      <c r="D25" s="11"/>
      <c r="E25" s="11"/>
    </row>
    <row r="26" spans="1:5" ht="15.95" customHeight="1" x14ac:dyDescent="0.25">
      <c r="A26" s="14">
        <v>340</v>
      </c>
      <c r="B26" s="15" t="s">
        <v>16</v>
      </c>
      <c r="C26" s="16">
        <v>70000</v>
      </c>
      <c r="D26" s="16">
        <f>SUM(D27:D47)</f>
        <v>0</v>
      </c>
      <c r="E26" s="16">
        <f>C26-D26</f>
        <v>70000</v>
      </c>
    </row>
    <row r="27" spans="1:5" ht="15.95" customHeight="1" x14ac:dyDescent="0.25">
      <c r="A27" s="4"/>
      <c r="B27" s="5"/>
      <c r="C27" s="11"/>
      <c r="D27" s="12"/>
      <c r="E27" s="28"/>
    </row>
    <row r="28" spans="1:5" ht="15.95" customHeight="1" x14ac:dyDescent="0.25">
      <c r="A28" s="4"/>
      <c r="B28" s="5"/>
      <c r="C28" s="11"/>
      <c r="D28" s="12"/>
      <c r="E28" s="28"/>
    </row>
    <row r="29" spans="1:5" ht="15.95" customHeight="1" x14ac:dyDescent="0.25">
      <c r="A29" s="4"/>
      <c r="B29" s="5"/>
      <c r="C29" s="11"/>
      <c r="D29" s="12"/>
      <c r="E29" s="28"/>
    </row>
    <row r="30" spans="1:5" ht="15.95" customHeight="1" x14ac:dyDescent="0.25">
      <c r="A30" s="4"/>
      <c r="B30" s="5"/>
      <c r="C30" s="11"/>
      <c r="D30" s="13"/>
      <c r="E30" s="28"/>
    </row>
    <row r="31" spans="1:5" ht="15.95" customHeight="1" x14ac:dyDescent="0.25">
      <c r="A31" s="4"/>
      <c r="B31" s="5"/>
      <c r="C31" s="11"/>
      <c r="D31" s="12"/>
      <c r="E31" s="28"/>
    </row>
    <row r="32" spans="1:5" ht="15.95" customHeight="1" x14ac:dyDescent="0.25">
      <c r="A32" s="4"/>
      <c r="B32" s="5"/>
      <c r="C32" s="11"/>
      <c r="D32" s="12"/>
      <c r="E32" s="28"/>
    </row>
    <row r="33" spans="1:6" ht="15.95" customHeight="1" x14ac:dyDescent="0.25">
      <c r="A33" s="4"/>
      <c r="B33" s="5"/>
      <c r="C33" s="11"/>
      <c r="D33" s="12"/>
      <c r="E33" s="28"/>
    </row>
    <row r="34" spans="1:6" ht="15.95" customHeight="1" x14ac:dyDescent="0.25">
      <c r="A34" s="4"/>
      <c r="B34" s="5"/>
      <c r="C34" s="11"/>
      <c r="D34" s="12"/>
      <c r="E34" s="28"/>
    </row>
    <row r="35" spans="1:6" ht="15.95" customHeight="1" x14ac:dyDescent="0.25">
      <c r="A35" s="4"/>
      <c r="B35" s="5"/>
      <c r="C35" s="11"/>
      <c r="D35" s="12"/>
      <c r="E35" s="28"/>
    </row>
    <row r="36" spans="1:6" ht="15.95" customHeight="1" x14ac:dyDescent="0.25">
      <c r="A36" s="4"/>
      <c r="B36" s="5"/>
      <c r="C36" s="11"/>
      <c r="D36" s="12"/>
      <c r="E36" s="28"/>
    </row>
    <row r="37" spans="1:6" ht="15.95" customHeight="1" x14ac:dyDescent="0.25">
      <c r="A37" s="4"/>
      <c r="B37" s="5"/>
      <c r="C37" s="11"/>
      <c r="D37" s="12"/>
      <c r="E37" s="28"/>
    </row>
    <row r="38" spans="1:6" ht="15.95" customHeight="1" x14ac:dyDescent="0.25">
      <c r="A38" s="4"/>
      <c r="B38" s="5"/>
      <c r="C38" s="11"/>
      <c r="D38" s="13"/>
      <c r="E38" s="28"/>
    </row>
    <row r="39" spans="1:6" ht="15.95" customHeight="1" x14ac:dyDescent="0.25">
      <c r="A39" s="4"/>
      <c r="B39" s="25"/>
      <c r="C39" s="11"/>
      <c r="D39" s="13"/>
      <c r="E39" s="28"/>
    </row>
    <row r="40" spans="1:6" ht="15.95" customHeight="1" x14ac:dyDescent="0.25">
      <c r="A40" s="4"/>
      <c r="B40" s="5"/>
      <c r="C40" s="11"/>
      <c r="D40" s="13"/>
      <c r="E40" s="28"/>
    </row>
    <row r="41" spans="1:6" ht="15.95" customHeight="1" x14ac:dyDescent="0.25">
      <c r="A41" s="4"/>
      <c r="B41" s="5"/>
      <c r="C41" s="11"/>
      <c r="D41" s="13"/>
      <c r="E41" s="28"/>
    </row>
    <row r="42" spans="1:6" ht="15.95" customHeight="1" x14ac:dyDescent="0.25">
      <c r="A42" s="4"/>
      <c r="B42" s="5"/>
      <c r="C42" s="11"/>
      <c r="D42" s="13"/>
      <c r="E42" s="28"/>
    </row>
    <row r="43" spans="1:6" ht="15.95" customHeight="1" x14ac:dyDescent="0.25">
      <c r="A43" s="4"/>
      <c r="B43" s="5"/>
      <c r="C43" s="11"/>
      <c r="D43" s="11"/>
      <c r="E43" s="28"/>
    </row>
    <row r="44" spans="1:6" ht="15.95" customHeight="1" x14ac:dyDescent="0.25">
      <c r="A44" s="4"/>
      <c r="B44" s="5"/>
      <c r="C44" s="11"/>
      <c r="D44" s="12"/>
      <c r="E44" s="28"/>
    </row>
    <row r="45" spans="1:6" ht="15.95" customHeight="1" x14ac:dyDescent="0.25">
      <c r="A45" s="4"/>
      <c r="B45" s="5"/>
      <c r="C45" s="11"/>
      <c r="D45" s="12"/>
      <c r="E45" s="28"/>
    </row>
    <row r="46" spans="1:6" ht="15.95" customHeight="1" x14ac:dyDescent="0.25">
      <c r="A46" s="4"/>
      <c r="B46" s="5"/>
      <c r="C46" s="11"/>
      <c r="D46" s="12"/>
      <c r="E46" s="28"/>
    </row>
    <row r="47" spans="1:6" ht="15.95" customHeight="1" x14ac:dyDescent="0.25">
      <c r="A47" s="4"/>
      <c r="B47" s="5"/>
      <c r="C47" s="11"/>
      <c r="D47" s="12"/>
      <c r="E47" s="28"/>
    </row>
    <row r="48" spans="1:6" ht="15.95" customHeight="1" x14ac:dyDescent="0.25">
      <c r="A48" s="4"/>
      <c r="B48" s="5"/>
      <c r="C48" s="11">
        <f>C26+C21+C15+C11</f>
        <v>70000</v>
      </c>
      <c r="D48" s="12"/>
      <c r="E48" s="11">
        <f>E26+E21+E15+E11</f>
        <v>70000</v>
      </c>
      <c r="F48" s="33">
        <f>SUM(F27:F34)</f>
        <v>0</v>
      </c>
    </row>
    <row r="49" spans="1:5" ht="15.95" customHeight="1" x14ac:dyDescent="0.25">
      <c r="A49" s="4"/>
      <c r="B49" s="5"/>
      <c r="C49" s="12"/>
      <c r="D49" s="12"/>
      <c r="E49" s="12"/>
    </row>
    <row r="50" spans="1:5" x14ac:dyDescent="0.25">
      <c r="A50" s="3"/>
      <c r="B50" s="3"/>
      <c r="C50" s="3"/>
      <c r="D50" s="3"/>
      <c r="E50" s="3"/>
    </row>
  </sheetData>
  <mergeCells count="5">
    <mergeCell ref="D1:E1"/>
    <mergeCell ref="D2:E2"/>
    <mergeCell ref="A3:E3"/>
    <mergeCell ref="A4:E4"/>
    <mergeCell ref="A9:E9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rowBreaks count="1" manualBreakCount="1">
    <brk id="2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35"/>
  <sheetViews>
    <sheetView topLeftCell="A7" workbookViewId="0">
      <pane xSplit="2" ySplit="2" topLeftCell="C14" activePane="bottomRight" state="frozen"/>
      <selection activeCell="A7" sqref="A7"/>
      <selection pane="topRight" activeCell="C7" sqref="C7"/>
      <selection pane="bottomLeft" activeCell="A9" sqref="A9"/>
      <selection pane="bottomRight" activeCell="H32" sqref="H32"/>
    </sheetView>
  </sheetViews>
  <sheetFormatPr defaultColWidth="8.7109375" defaultRowHeight="15" x14ac:dyDescent="0.25"/>
  <cols>
    <col min="1" max="1" width="8.7109375" style="1"/>
    <col min="2" max="2" width="31.85546875" style="1" customWidth="1"/>
    <col min="3" max="3" width="18" style="1" customWidth="1"/>
    <col min="4" max="4" width="17.140625" style="1" customWidth="1"/>
    <col min="5" max="5" width="18.42578125" style="1" customWidth="1"/>
    <col min="6" max="16384" width="8.7109375" style="1"/>
  </cols>
  <sheetData>
    <row r="1" spans="1:5" x14ac:dyDescent="0.25">
      <c r="A1" s="2"/>
      <c r="B1" s="2"/>
      <c r="C1" s="2"/>
      <c r="D1" s="57" t="s">
        <v>11</v>
      </c>
      <c r="E1" s="57"/>
    </row>
    <row r="2" spans="1:5" x14ac:dyDescent="0.25">
      <c r="A2" s="2"/>
      <c r="B2" s="2"/>
      <c r="C2" s="2"/>
      <c r="D2" s="57" t="s">
        <v>10</v>
      </c>
      <c r="E2" s="57"/>
    </row>
    <row r="3" spans="1:5" x14ac:dyDescent="0.25">
      <c r="A3" s="58" t="s">
        <v>12</v>
      </c>
      <c r="B3" s="58"/>
      <c r="C3" s="58"/>
      <c r="D3" s="58"/>
      <c r="E3" s="58"/>
    </row>
    <row r="4" spans="1:5" x14ac:dyDescent="0.25">
      <c r="A4" s="58"/>
      <c r="B4" s="58"/>
      <c r="C4" s="58"/>
      <c r="D4" s="58"/>
      <c r="E4" s="58"/>
    </row>
    <row r="5" spans="1:5" x14ac:dyDescent="0.25">
      <c r="A5" s="2"/>
      <c r="B5" s="2"/>
      <c r="C5" s="2"/>
      <c r="D5" s="2"/>
      <c r="E5" s="2"/>
    </row>
    <row r="7" spans="1:5" ht="42.75" x14ac:dyDescent="0.25">
      <c r="A7" s="9" t="s">
        <v>0</v>
      </c>
      <c r="B7" s="10" t="s">
        <v>1</v>
      </c>
      <c r="C7" s="10" t="s">
        <v>40</v>
      </c>
      <c r="D7" s="10" t="s">
        <v>41</v>
      </c>
      <c r="E7" s="10" t="s">
        <v>18</v>
      </c>
    </row>
    <row r="8" spans="1:5" x14ac:dyDescent="0.25">
      <c r="A8" s="6">
        <v>1</v>
      </c>
      <c r="B8" s="6">
        <v>2</v>
      </c>
      <c r="C8" s="6">
        <v>3</v>
      </c>
      <c r="D8" s="6">
        <v>4</v>
      </c>
      <c r="E8" s="6">
        <v>5</v>
      </c>
    </row>
    <row r="9" spans="1:5" ht="27" customHeight="1" x14ac:dyDescent="0.25">
      <c r="A9" s="54" t="s">
        <v>26</v>
      </c>
      <c r="B9" s="55"/>
      <c r="C9" s="55"/>
      <c r="D9" s="55"/>
      <c r="E9" s="56"/>
    </row>
    <row r="10" spans="1:5" ht="15.95" customHeight="1" x14ac:dyDescent="0.25">
      <c r="A10" s="4"/>
      <c r="B10" s="7" t="s">
        <v>13</v>
      </c>
      <c r="C10" s="11">
        <f>C11+C15+C24+C27</f>
        <v>90000</v>
      </c>
      <c r="D10" s="11">
        <f>D11+D15+D24+D27</f>
        <v>15000</v>
      </c>
      <c r="E10" s="11">
        <f>C10-D10</f>
        <v>75000</v>
      </c>
    </row>
    <row r="11" spans="1:5" ht="15.95" customHeight="1" x14ac:dyDescent="0.25">
      <c r="A11" s="8">
        <v>210</v>
      </c>
      <c r="B11" s="7" t="s">
        <v>20</v>
      </c>
      <c r="C11" s="11">
        <f>C12+C13+C14</f>
        <v>20000</v>
      </c>
      <c r="D11" s="11">
        <f>D12+D13+D14</f>
        <v>0</v>
      </c>
      <c r="E11" s="11">
        <f>E12+E13+E14</f>
        <v>20000</v>
      </c>
    </row>
    <row r="12" spans="1:5" ht="15.95" customHeight="1" x14ac:dyDescent="0.25">
      <c r="A12" s="4">
        <v>211</v>
      </c>
      <c r="B12" s="7" t="s">
        <v>2</v>
      </c>
      <c r="C12" s="12"/>
      <c r="D12" s="12"/>
      <c r="E12" s="12">
        <f t="shared" ref="E12:E20" si="0">C12-D12</f>
        <v>0</v>
      </c>
    </row>
    <row r="13" spans="1:5" ht="15.95" customHeight="1" x14ac:dyDescent="0.25">
      <c r="A13" s="14">
        <v>212</v>
      </c>
      <c r="B13" s="15" t="s">
        <v>3</v>
      </c>
      <c r="C13" s="17">
        <v>20000</v>
      </c>
      <c r="D13" s="17"/>
      <c r="E13" s="17">
        <f t="shared" si="0"/>
        <v>20000</v>
      </c>
    </row>
    <row r="14" spans="1:5" ht="15.95" customHeight="1" x14ac:dyDescent="0.25">
      <c r="A14" s="4">
        <v>213</v>
      </c>
      <c r="B14" s="7" t="s">
        <v>14</v>
      </c>
      <c r="C14" s="12"/>
      <c r="D14" s="12"/>
      <c r="E14" s="12">
        <f>C14-D14</f>
        <v>0</v>
      </c>
    </row>
    <row r="15" spans="1:5" ht="15.95" customHeight="1" x14ac:dyDescent="0.25">
      <c r="A15" s="8">
        <v>220</v>
      </c>
      <c r="B15" s="7" t="s">
        <v>15</v>
      </c>
      <c r="C15" s="11">
        <f>C16+C17+C18+C19+C20</f>
        <v>0</v>
      </c>
      <c r="D15" s="11">
        <f>D16+D17+D18+D19+D20</f>
        <v>0</v>
      </c>
      <c r="E15" s="11">
        <f>C15-D15</f>
        <v>0</v>
      </c>
    </row>
    <row r="16" spans="1:5" ht="15.95" customHeight="1" x14ac:dyDescent="0.25">
      <c r="A16" s="4">
        <v>221</v>
      </c>
      <c r="B16" s="7" t="s">
        <v>4</v>
      </c>
      <c r="C16" s="12"/>
      <c r="D16" s="12"/>
      <c r="E16" s="12">
        <f t="shared" si="0"/>
        <v>0</v>
      </c>
    </row>
    <row r="17" spans="1:5" ht="15.95" customHeight="1" x14ac:dyDescent="0.25">
      <c r="A17" s="4">
        <v>222</v>
      </c>
      <c r="B17" s="7" t="s">
        <v>5</v>
      </c>
      <c r="C17" s="12"/>
      <c r="D17" s="12"/>
      <c r="E17" s="12">
        <f t="shared" si="0"/>
        <v>0</v>
      </c>
    </row>
    <row r="18" spans="1:5" ht="15.95" customHeight="1" x14ac:dyDescent="0.25">
      <c r="A18" s="4">
        <v>223</v>
      </c>
      <c r="B18" s="7" t="s">
        <v>6</v>
      </c>
      <c r="C18" s="12"/>
      <c r="D18" s="12"/>
      <c r="E18" s="12"/>
    </row>
    <row r="19" spans="1:5" ht="15.95" customHeight="1" x14ac:dyDescent="0.25">
      <c r="A19" s="18">
        <v>225</v>
      </c>
      <c r="B19" s="21" t="s">
        <v>17</v>
      </c>
      <c r="C19" s="13"/>
      <c r="D19" s="13"/>
      <c r="E19" s="13"/>
    </row>
    <row r="20" spans="1:5" ht="15.95" customHeight="1" x14ac:dyDescent="0.25">
      <c r="A20" s="18">
        <v>226</v>
      </c>
      <c r="B20" s="21" t="s">
        <v>7</v>
      </c>
      <c r="C20" s="19"/>
      <c r="D20" s="19">
        <f>SUM(D21:D23)</f>
        <v>0</v>
      </c>
      <c r="E20" s="19">
        <f t="shared" si="0"/>
        <v>0</v>
      </c>
    </row>
    <row r="21" spans="1:5" ht="15.95" customHeight="1" x14ac:dyDescent="0.25">
      <c r="A21" s="18"/>
      <c r="B21" s="20"/>
      <c r="C21" s="19"/>
      <c r="D21" s="13"/>
      <c r="E21" s="19"/>
    </row>
    <row r="22" spans="1:5" ht="15.95" customHeight="1" x14ac:dyDescent="0.25">
      <c r="A22" s="4"/>
      <c r="B22" s="20"/>
      <c r="C22" s="12"/>
      <c r="D22" s="12"/>
      <c r="E22" s="12"/>
    </row>
    <row r="23" spans="1:5" ht="15.95" customHeight="1" x14ac:dyDescent="0.25">
      <c r="A23" s="4"/>
      <c r="B23" s="20"/>
      <c r="C23" s="12"/>
      <c r="D23" s="12"/>
      <c r="E23" s="12"/>
    </row>
    <row r="24" spans="1:5" ht="15.95" customHeight="1" x14ac:dyDescent="0.25">
      <c r="A24" s="8">
        <v>290</v>
      </c>
      <c r="B24" s="7" t="s">
        <v>9</v>
      </c>
      <c r="C24" s="11"/>
      <c r="D24" s="11"/>
      <c r="E24" s="11">
        <f>C24-D24</f>
        <v>0</v>
      </c>
    </row>
    <row r="25" spans="1:5" ht="15.95" customHeight="1" x14ac:dyDescent="0.25">
      <c r="A25" s="8"/>
      <c r="B25" s="7"/>
      <c r="C25" s="11"/>
      <c r="D25" s="11"/>
      <c r="E25" s="11"/>
    </row>
    <row r="26" spans="1:5" ht="15.95" customHeight="1" x14ac:dyDescent="0.25">
      <c r="A26" s="8"/>
      <c r="B26" s="7"/>
      <c r="C26" s="11"/>
      <c r="D26" s="11"/>
      <c r="E26" s="11"/>
    </row>
    <row r="27" spans="1:5" ht="15.95" customHeight="1" x14ac:dyDescent="0.25">
      <c r="A27" s="8">
        <v>300</v>
      </c>
      <c r="B27" s="7" t="s">
        <v>19</v>
      </c>
      <c r="C27" s="11">
        <f>C28+C30</f>
        <v>70000</v>
      </c>
      <c r="D27" s="11">
        <f>D28+D30</f>
        <v>15000</v>
      </c>
      <c r="E27" s="11"/>
    </row>
    <row r="28" spans="1:5" ht="15.95" customHeight="1" x14ac:dyDescent="0.25">
      <c r="A28" s="14">
        <v>310</v>
      </c>
      <c r="B28" s="15" t="s">
        <v>8</v>
      </c>
      <c r="C28" s="16">
        <v>70000</v>
      </c>
      <c r="D28" s="16">
        <f>D29</f>
        <v>15000</v>
      </c>
      <c r="E28" s="16">
        <f>C28-D28</f>
        <v>55000</v>
      </c>
    </row>
    <row r="29" spans="1:5" ht="15.95" customHeight="1" x14ac:dyDescent="0.25">
      <c r="A29" s="18"/>
      <c r="B29" s="50" t="s">
        <v>43</v>
      </c>
      <c r="C29" s="51"/>
      <c r="D29" s="51">
        <v>15000</v>
      </c>
      <c r="E29" s="13"/>
    </row>
    <row r="30" spans="1:5" ht="15.95" customHeight="1" x14ac:dyDescent="0.25">
      <c r="A30" s="18">
        <v>340</v>
      </c>
      <c r="B30" s="21" t="s">
        <v>16</v>
      </c>
      <c r="C30" s="19"/>
      <c r="D30" s="19">
        <f>D31+D32</f>
        <v>0</v>
      </c>
      <c r="E30" s="19">
        <f>C30-D30</f>
        <v>0</v>
      </c>
    </row>
    <row r="31" spans="1:5" ht="15.95" customHeight="1" x14ac:dyDescent="0.25">
      <c r="A31" s="4"/>
      <c r="B31" s="5"/>
      <c r="C31" s="12"/>
      <c r="D31" s="12"/>
      <c r="E31" s="12"/>
    </row>
    <row r="32" spans="1:5" ht="15.95" customHeight="1" x14ac:dyDescent="0.25">
      <c r="A32" s="4"/>
      <c r="B32" s="5"/>
      <c r="C32" s="12"/>
      <c r="D32" s="12"/>
      <c r="E32" s="12"/>
    </row>
    <row r="33" spans="1:5" ht="15.95" customHeight="1" x14ac:dyDescent="0.25">
      <c r="A33" s="4"/>
      <c r="B33" s="5"/>
      <c r="C33" s="11">
        <f>C30+C24+C15+C11</f>
        <v>20000</v>
      </c>
      <c r="D33" s="12"/>
      <c r="E33" s="11">
        <f>E30+E24+E15+E11</f>
        <v>20000</v>
      </c>
    </row>
    <row r="34" spans="1:5" ht="15.95" customHeight="1" x14ac:dyDescent="0.25">
      <c r="A34" s="4"/>
      <c r="B34" s="5"/>
      <c r="C34" s="12"/>
      <c r="D34" s="12"/>
      <c r="E34" s="12"/>
    </row>
    <row r="35" spans="1:5" x14ac:dyDescent="0.25">
      <c r="A35" s="3"/>
      <c r="B35" s="3"/>
      <c r="C35" s="3"/>
      <c r="D35" s="3"/>
      <c r="E35" s="3"/>
    </row>
  </sheetData>
  <mergeCells count="5">
    <mergeCell ref="D1:E1"/>
    <mergeCell ref="D2:E2"/>
    <mergeCell ref="A3:E3"/>
    <mergeCell ref="A4:E4"/>
    <mergeCell ref="A9:E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40"/>
  <sheetViews>
    <sheetView topLeftCell="A7" workbookViewId="0">
      <pane xSplit="2" ySplit="2" topLeftCell="C18" activePane="bottomRight" state="frozen"/>
      <selection activeCell="A7" sqref="A7"/>
      <selection pane="topRight" activeCell="C7" sqref="C7"/>
      <selection pane="bottomLeft" activeCell="A9" sqref="A9"/>
      <selection pane="bottomRight" activeCell="C7" sqref="C7:D7"/>
    </sheetView>
  </sheetViews>
  <sheetFormatPr defaultColWidth="8.7109375" defaultRowHeight="15" x14ac:dyDescent="0.25"/>
  <cols>
    <col min="1" max="1" width="8.7109375" style="1"/>
    <col min="2" max="2" width="26.7109375" style="1" customWidth="1"/>
    <col min="3" max="3" width="18" style="1" customWidth="1"/>
    <col min="4" max="4" width="17.140625" style="1" customWidth="1"/>
    <col min="5" max="5" width="18.42578125" style="1" customWidth="1"/>
    <col min="6" max="7" width="8.7109375" style="1"/>
    <col min="8" max="8" width="10.42578125" style="1" bestFit="1" customWidth="1"/>
    <col min="9" max="16384" width="8.7109375" style="1"/>
  </cols>
  <sheetData>
    <row r="1" spans="1:5" x14ac:dyDescent="0.25">
      <c r="A1" s="2"/>
      <c r="B1" s="2"/>
      <c r="C1" s="2"/>
      <c r="D1" s="57" t="s">
        <v>11</v>
      </c>
      <c r="E1" s="57"/>
    </row>
    <row r="2" spans="1:5" x14ac:dyDescent="0.25">
      <c r="A2" s="2"/>
      <c r="B2" s="2"/>
      <c r="C2" s="2"/>
      <c r="D2" s="57" t="s">
        <v>10</v>
      </c>
      <c r="E2" s="57"/>
    </row>
    <row r="3" spans="1:5" x14ac:dyDescent="0.25">
      <c r="A3" s="58" t="s">
        <v>12</v>
      </c>
      <c r="B3" s="58"/>
      <c r="C3" s="58"/>
      <c r="D3" s="58"/>
      <c r="E3" s="58"/>
    </row>
    <row r="4" spans="1:5" x14ac:dyDescent="0.25">
      <c r="A4" s="58"/>
      <c r="B4" s="58"/>
      <c r="C4" s="58"/>
      <c r="D4" s="58"/>
      <c r="E4" s="58"/>
    </row>
    <row r="5" spans="1:5" x14ac:dyDescent="0.25">
      <c r="A5" s="2"/>
      <c r="B5" s="2"/>
      <c r="C5" s="2"/>
      <c r="D5" s="2"/>
      <c r="E5" s="2"/>
    </row>
    <row r="7" spans="1:5" ht="42.75" x14ac:dyDescent="0.25">
      <c r="A7" s="9" t="s">
        <v>0</v>
      </c>
      <c r="B7" s="10" t="s">
        <v>1</v>
      </c>
      <c r="C7" s="10" t="s">
        <v>40</v>
      </c>
      <c r="D7" s="10" t="s">
        <v>41</v>
      </c>
      <c r="E7" s="10" t="s">
        <v>18</v>
      </c>
    </row>
    <row r="8" spans="1:5" x14ac:dyDescent="0.25">
      <c r="A8" s="6">
        <v>1</v>
      </c>
      <c r="B8" s="6">
        <v>2</v>
      </c>
      <c r="C8" s="6">
        <v>3</v>
      </c>
      <c r="D8" s="6">
        <v>4</v>
      </c>
      <c r="E8" s="6">
        <v>5</v>
      </c>
    </row>
    <row r="9" spans="1:5" ht="27" customHeight="1" x14ac:dyDescent="0.25">
      <c r="A9" s="54" t="s">
        <v>29</v>
      </c>
      <c r="B9" s="55"/>
      <c r="C9" s="55"/>
      <c r="D9" s="55"/>
      <c r="E9" s="56"/>
    </row>
    <row r="10" spans="1:5" ht="15.95" customHeight="1" x14ac:dyDescent="0.25">
      <c r="A10" s="4"/>
      <c r="B10" s="7" t="s">
        <v>13</v>
      </c>
      <c r="C10" s="11">
        <f>C11+C15+C21+C24</f>
        <v>289187.44</v>
      </c>
      <c r="D10" s="11">
        <f t="shared" ref="D10:E10" si="0">D11+D15+D21+D24</f>
        <v>0</v>
      </c>
      <c r="E10" s="11">
        <f t="shared" si="0"/>
        <v>289187.44</v>
      </c>
    </row>
    <row r="11" spans="1:5" ht="15.95" customHeight="1" x14ac:dyDescent="0.25">
      <c r="A11" s="8">
        <v>210</v>
      </c>
      <c r="B11" s="7" t="s">
        <v>20</v>
      </c>
      <c r="C11" s="11">
        <f>C12+C13+C14</f>
        <v>0</v>
      </c>
      <c r="D11" s="11">
        <f>D12+D13+D14</f>
        <v>0</v>
      </c>
      <c r="E11" s="11">
        <f>E12+E13+E14</f>
        <v>0</v>
      </c>
    </row>
    <row r="12" spans="1:5" ht="15.95" customHeight="1" x14ac:dyDescent="0.25">
      <c r="A12" s="4">
        <v>211</v>
      </c>
      <c r="B12" s="7" t="s">
        <v>2</v>
      </c>
      <c r="C12" s="12"/>
      <c r="D12" s="12"/>
      <c r="E12" s="12">
        <f t="shared" ref="E12:E20" si="1">C12-D12</f>
        <v>0</v>
      </c>
    </row>
    <row r="13" spans="1:5" ht="15.95" customHeight="1" x14ac:dyDescent="0.25">
      <c r="A13" s="14">
        <v>212</v>
      </c>
      <c r="B13" s="15" t="s">
        <v>3</v>
      </c>
      <c r="C13" s="17">
        <f>3000-3000</f>
        <v>0</v>
      </c>
      <c r="D13" s="17"/>
      <c r="E13" s="17">
        <f t="shared" si="1"/>
        <v>0</v>
      </c>
    </row>
    <row r="14" spans="1:5" ht="15.95" customHeight="1" x14ac:dyDescent="0.25">
      <c r="A14" s="4">
        <v>213</v>
      </c>
      <c r="B14" s="7" t="s">
        <v>14</v>
      </c>
      <c r="C14" s="12"/>
      <c r="D14" s="12"/>
      <c r="E14" s="12">
        <f>C14-D14</f>
        <v>0</v>
      </c>
    </row>
    <row r="15" spans="1:5" ht="15.95" customHeight="1" x14ac:dyDescent="0.25">
      <c r="A15" s="8">
        <v>220</v>
      </c>
      <c r="B15" s="7" t="s">
        <v>15</v>
      </c>
      <c r="C15" s="11">
        <f>C16+C17+C18+C19+C20</f>
        <v>0</v>
      </c>
      <c r="D15" s="11">
        <f>D16+D17+D18+D19+D20</f>
        <v>0</v>
      </c>
      <c r="E15" s="11">
        <f>C15-D15</f>
        <v>0</v>
      </c>
    </row>
    <row r="16" spans="1:5" ht="15.95" customHeight="1" x14ac:dyDescent="0.25">
      <c r="A16" s="4">
        <v>221</v>
      </c>
      <c r="B16" s="7" t="s">
        <v>4</v>
      </c>
      <c r="C16" s="12"/>
      <c r="D16" s="12"/>
      <c r="E16" s="12">
        <f t="shared" si="1"/>
        <v>0</v>
      </c>
    </row>
    <row r="17" spans="1:8" ht="15.95" customHeight="1" x14ac:dyDescent="0.25">
      <c r="A17" s="4">
        <v>222</v>
      </c>
      <c r="B17" s="7" t="s">
        <v>5</v>
      </c>
      <c r="C17" s="12"/>
      <c r="D17" s="12"/>
      <c r="E17" s="12">
        <f t="shared" si="1"/>
        <v>0</v>
      </c>
    </row>
    <row r="18" spans="1:8" ht="15.95" customHeight="1" x14ac:dyDescent="0.25">
      <c r="A18" s="4">
        <v>223</v>
      </c>
      <c r="B18" s="7" t="s">
        <v>6</v>
      </c>
      <c r="C18" s="12"/>
      <c r="D18" s="12"/>
      <c r="E18" s="12"/>
    </row>
    <row r="19" spans="1:8" ht="15.95" customHeight="1" x14ac:dyDescent="0.25">
      <c r="A19" s="4">
        <v>225</v>
      </c>
      <c r="B19" s="7" t="s">
        <v>17</v>
      </c>
      <c r="C19" s="12"/>
      <c r="D19" s="12"/>
      <c r="E19" s="12"/>
    </row>
    <row r="20" spans="1:8" ht="15.95" customHeight="1" x14ac:dyDescent="0.25">
      <c r="A20" s="4">
        <v>226</v>
      </c>
      <c r="B20" s="7" t="s">
        <v>7</v>
      </c>
      <c r="C20" s="12"/>
      <c r="D20" s="12"/>
      <c r="E20" s="12">
        <f t="shared" si="1"/>
        <v>0</v>
      </c>
    </row>
    <row r="21" spans="1:8" ht="15.95" customHeight="1" x14ac:dyDescent="0.25">
      <c r="A21" s="8">
        <v>290</v>
      </c>
      <c r="B21" s="7" t="s">
        <v>9</v>
      </c>
      <c r="C21" s="11"/>
      <c r="D21" s="11"/>
      <c r="E21" s="11">
        <f>C21-D21</f>
        <v>0</v>
      </c>
    </row>
    <row r="22" spans="1:8" ht="15.95" customHeight="1" x14ac:dyDescent="0.25">
      <c r="A22" s="8"/>
      <c r="B22" s="7"/>
      <c r="C22" s="11"/>
      <c r="D22" s="11"/>
      <c r="E22" s="11"/>
    </row>
    <row r="23" spans="1:8" ht="15.95" customHeight="1" x14ac:dyDescent="0.25">
      <c r="A23" s="8"/>
      <c r="B23" s="7"/>
      <c r="C23" s="11"/>
      <c r="D23" s="11"/>
      <c r="E23" s="11"/>
    </row>
    <row r="24" spans="1:8" ht="15.95" customHeight="1" x14ac:dyDescent="0.25">
      <c r="A24" s="8">
        <v>300</v>
      </c>
      <c r="B24" s="7" t="s">
        <v>19</v>
      </c>
      <c r="C24" s="11">
        <f>C25+C32+C36</f>
        <v>289187.44</v>
      </c>
      <c r="D24" s="11">
        <f>D25+D32</f>
        <v>0</v>
      </c>
      <c r="E24" s="11">
        <f>E25+E32</f>
        <v>289187.44</v>
      </c>
    </row>
    <row r="25" spans="1:8" ht="15.95" customHeight="1" x14ac:dyDescent="0.25">
      <c r="A25" s="14">
        <v>310</v>
      </c>
      <c r="B25" s="15" t="s">
        <v>8</v>
      </c>
      <c r="C25" s="16">
        <v>89187.44</v>
      </c>
      <c r="D25" s="16">
        <f>SUM(D26:D31)</f>
        <v>0</v>
      </c>
      <c r="E25" s="16">
        <f>C25-D25</f>
        <v>89187.44</v>
      </c>
      <c r="F25" s="1" t="s">
        <v>30</v>
      </c>
      <c r="H25" s="43">
        <v>289187.44</v>
      </c>
    </row>
    <row r="26" spans="1:8" ht="15.95" customHeight="1" x14ac:dyDescent="0.25">
      <c r="A26" s="4"/>
      <c r="B26" s="5"/>
      <c r="C26" s="11"/>
      <c r="D26" s="12"/>
      <c r="E26" s="11"/>
    </row>
    <row r="27" spans="1:8" ht="15.95" customHeight="1" x14ac:dyDescent="0.25">
      <c r="A27" s="4"/>
      <c r="B27" s="5"/>
      <c r="C27" s="11"/>
      <c r="D27" s="12"/>
      <c r="E27" s="11"/>
    </row>
    <row r="28" spans="1:8" ht="15.95" customHeight="1" x14ac:dyDescent="0.25">
      <c r="A28" s="4"/>
      <c r="B28" s="5"/>
      <c r="C28" s="11"/>
      <c r="D28" s="12"/>
      <c r="E28" s="11"/>
    </row>
    <row r="29" spans="1:8" ht="15.95" customHeight="1" x14ac:dyDescent="0.25">
      <c r="A29" s="4"/>
      <c r="B29" s="5"/>
      <c r="C29" s="11"/>
      <c r="D29" s="12"/>
      <c r="E29" s="11"/>
    </row>
    <row r="30" spans="1:8" ht="15.95" customHeight="1" x14ac:dyDescent="0.25">
      <c r="A30" s="4"/>
      <c r="B30" s="5"/>
      <c r="C30" s="11"/>
      <c r="D30" s="12"/>
      <c r="E30" s="11"/>
    </row>
    <row r="31" spans="1:8" ht="15.95" customHeight="1" x14ac:dyDescent="0.25">
      <c r="A31" s="18"/>
      <c r="B31" s="5"/>
      <c r="C31" s="19"/>
      <c r="D31" s="13"/>
      <c r="E31" s="19"/>
    </row>
    <row r="32" spans="1:8" ht="15.95" customHeight="1" x14ac:dyDescent="0.25">
      <c r="A32" s="14">
        <v>310</v>
      </c>
      <c r="B32" s="15" t="s">
        <v>16</v>
      </c>
      <c r="C32" s="16">
        <v>200000</v>
      </c>
      <c r="D32" s="16">
        <f>SUM(D33:D35)</f>
        <v>0</v>
      </c>
      <c r="E32" s="16">
        <f>C32-D32</f>
        <v>200000</v>
      </c>
      <c r="F32" s="1" t="s">
        <v>31</v>
      </c>
    </row>
    <row r="33" spans="1:5" ht="15.95" customHeight="1" x14ac:dyDescent="0.25">
      <c r="A33" s="18"/>
      <c r="B33" s="20"/>
      <c r="C33" s="19"/>
      <c r="D33" s="13"/>
      <c r="E33" s="19"/>
    </row>
    <row r="34" spans="1:5" ht="15.95" customHeight="1" x14ac:dyDescent="0.25">
      <c r="A34" s="18"/>
      <c r="B34" s="20"/>
      <c r="C34" s="13"/>
      <c r="D34" s="13"/>
      <c r="E34" s="19"/>
    </row>
    <row r="35" spans="1:5" ht="15.95" customHeight="1" x14ac:dyDescent="0.25">
      <c r="A35" s="4"/>
      <c r="B35" s="20"/>
      <c r="C35" s="12"/>
      <c r="D35" s="12"/>
      <c r="E35" s="12"/>
    </row>
    <row r="36" spans="1:5" ht="15.95" customHeight="1" x14ac:dyDescent="0.25">
      <c r="A36" s="14">
        <v>340</v>
      </c>
      <c r="B36" s="15" t="s">
        <v>16</v>
      </c>
      <c r="C36" s="16"/>
      <c r="D36" s="16">
        <f>D37+D38</f>
        <v>0</v>
      </c>
      <c r="E36" s="16">
        <f>C36-D36</f>
        <v>0</v>
      </c>
    </row>
    <row r="37" spans="1:5" ht="15.95" customHeight="1" x14ac:dyDescent="0.25">
      <c r="A37" s="4"/>
      <c r="B37" s="5"/>
      <c r="C37" s="12"/>
      <c r="D37" s="12"/>
      <c r="E37" s="12"/>
    </row>
    <row r="38" spans="1:5" ht="15.95" customHeight="1" x14ac:dyDescent="0.25">
      <c r="A38" s="4"/>
      <c r="B38" s="5"/>
      <c r="C38" s="12"/>
      <c r="D38" s="12"/>
      <c r="E38" s="12"/>
    </row>
    <row r="39" spans="1:5" ht="15.95" customHeight="1" x14ac:dyDescent="0.25">
      <c r="A39" s="4"/>
      <c r="B39" s="5"/>
      <c r="C39" s="11">
        <f>C24+C21+C15+C11</f>
        <v>289187.44</v>
      </c>
      <c r="D39" s="12"/>
      <c r="E39" s="11">
        <f>E24+E21+E15+E11</f>
        <v>289187.44</v>
      </c>
    </row>
    <row r="40" spans="1:5" ht="15.95" customHeight="1" x14ac:dyDescent="0.25">
      <c r="A40" s="4"/>
      <c r="B40" s="5"/>
      <c r="C40" s="12"/>
      <c r="D40" s="12"/>
      <c r="E40" s="12"/>
    </row>
  </sheetData>
  <mergeCells count="5">
    <mergeCell ref="D1:E1"/>
    <mergeCell ref="D2:E2"/>
    <mergeCell ref="A3:E3"/>
    <mergeCell ref="A4:E4"/>
    <mergeCell ref="A9:E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44"/>
  <sheetViews>
    <sheetView topLeftCell="A7" workbookViewId="0">
      <pane xSplit="2" ySplit="2" topLeftCell="C15" activePane="bottomRight" state="frozen"/>
      <selection activeCell="A7" sqref="A7"/>
      <selection pane="topRight" activeCell="C7" sqref="C7"/>
      <selection pane="bottomLeft" activeCell="A9" sqref="A9"/>
      <selection pane="bottomRight" activeCell="C7" sqref="C7:D7"/>
    </sheetView>
  </sheetViews>
  <sheetFormatPr defaultColWidth="8.7109375" defaultRowHeight="15" x14ac:dyDescent="0.25"/>
  <cols>
    <col min="1" max="1" width="8.7109375" style="1"/>
    <col min="2" max="2" width="25.5703125" style="1" customWidth="1"/>
    <col min="3" max="3" width="18" style="1" customWidth="1"/>
    <col min="4" max="4" width="17.140625" style="1" customWidth="1"/>
    <col min="5" max="5" width="18.42578125" style="1" customWidth="1"/>
    <col min="6" max="16384" width="8.7109375" style="1"/>
  </cols>
  <sheetData>
    <row r="1" spans="1:5" x14ac:dyDescent="0.25">
      <c r="A1" s="2"/>
      <c r="B1" s="2"/>
      <c r="C1" s="2"/>
      <c r="D1" s="57" t="s">
        <v>11</v>
      </c>
      <c r="E1" s="57"/>
    </row>
    <row r="2" spans="1:5" x14ac:dyDescent="0.25">
      <c r="A2" s="2"/>
      <c r="B2" s="2"/>
      <c r="C2" s="2"/>
      <c r="D2" s="57" t="s">
        <v>10</v>
      </c>
      <c r="E2" s="57"/>
    </row>
    <row r="3" spans="1:5" x14ac:dyDescent="0.25">
      <c r="A3" s="58" t="s">
        <v>12</v>
      </c>
      <c r="B3" s="58"/>
      <c r="C3" s="58"/>
      <c r="D3" s="58"/>
      <c r="E3" s="58"/>
    </row>
    <row r="4" spans="1:5" x14ac:dyDescent="0.25">
      <c r="A4" s="58"/>
      <c r="B4" s="58"/>
      <c r="C4" s="58"/>
      <c r="D4" s="58"/>
      <c r="E4" s="58"/>
    </row>
    <row r="5" spans="1:5" x14ac:dyDescent="0.25">
      <c r="A5" s="2"/>
      <c r="B5" s="2"/>
      <c r="C5" s="2"/>
      <c r="D5" s="2"/>
      <c r="E5" s="2"/>
    </row>
    <row r="7" spans="1:5" ht="42.75" x14ac:dyDescent="0.25">
      <c r="A7" s="9" t="s">
        <v>0</v>
      </c>
      <c r="B7" s="10" t="s">
        <v>1</v>
      </c>
      <c r="C7" s="10" t="s">
        <v>40</v>
      </c>
      <c r="D7" s="10" t="s">
        <v>41</v>
      </c>
      <c r="E7" s="10" t="s">
        <v>18</v>
      </c>
    </row>
    <row r="8" spans="1:5" x14ac:dyDescent="0.25">
      <c r="A8" s="6">
        <v>1</v>
      </c>
      <c r="B8" s="6">
        <v>2</v>
      </c>
      <c r="C8" s="6">
        <v>3</v>
      </c>
      <c r="D8" s="6">
        <v>4</v>
      </c>
      <c r="E8" s="6">
        <v>5</v>
      </c>
    </row>
    <row r="9" spans="1:5" ht="27" customHeight="1" x14ac:dyDescent="0.25">
      <c r="A9" s="54" t="s">
        <v>32</v>
      </c>
      <c r="B9" s="55"/>
      <c r="C9" s="55"/>
      <c r="D9" s="55"/>
      <c r="E9" s="56"/>
    </row>
    <row r="10" spans="1:5" ht="15.95" customHeight="1" x14ac:dyDescent="0.25">
      <c r="A10" s="4"/>
      <c r="B10" s="7" t="s">
        <v>13</v>
      </c>
      <c r="C10" s="11">
        <f>C11+C15+C21+C24</f>
        <v>500000</v>
      </c>
      <c r="D10" s="11">
        <f>D11+D15+D21+D24</f>
        <v>0</v>
      </c>
      <c r="E10" s="11">
        <f>C10-D10</f>
        <v>500000</v>
      </c>
    </row>
    <row r="11" spans="1:5" ht="15.95" customHeight="1" x14ac:dyDescent="0.25">
      <c r="A11" s="8">
        <v>210</v>
      </c>
      <c r="B11" s="7" t="s">
        <v>20</v>
      </c>
      <c r="C11" s="11">
        <f>C12+C13+C14</f>
        <v>0</v>
      </c>
      <c r="D11" s="11">
        <f>D12+D13+D14</f>
        <v>0</v>
      </c>
      <c r="E11" s="11">
        <f>E12+E13+E14</f>
        <v>0</v>
      </c>
    </row>
    <row r="12" spans="1:5" ht="15.95" customHeight="1" x14ac:dyDescent="0.25">
      <c r="A12" s="4">
        <v>211</v>
      </c>
      <c r="B12" s="7" t="s">
        <v>2</v>
      </c>
      <c r="C12" s="12"/>
      <c r="D12" s="12"/>
      <c r="E12" s="12">
        <f t="shared" ref="E12:E20" si="0">C12-D12</f>
        <v>0</v>
      </c>
    </row>
    <row r="13" spans="1:5" ht="15.95" customHeight="1" x14ac:dyDescent="0.25">
      <c r="A13" s="14">
        <v>212</v>
      </c>
      <c r="B13" s="15" t="s">
        <v>3</v>
      </c>
      <c r="C13" s="17"/>
      <c r="D13" s="17"/>
      <c r="E13" s="17">
        <f t="shared" si="0"/>
        <v>0</v>
      </c>
    </row>
    <row r="14" spans="1:5" ht="15.95" customHeight="1" x14ac:dyDescent="0.25">
      <c r="A14" s="4">
        <v>213</v>
      </c>
      <c r="B14" s="7" t="s">
        <v>14</v>
      </c>
      <c r="C14" s="12"/>
      <c r="D14" s="12"/>
      <c r="E14" s="12">
        <f>C14-D14</f>
        <v>0</v>
      </c>
    </row>
    <row r="15" spans="1:5" ht="15.95" customHeight="1" x14ac:dyDescent="0.25">
      <c r="A15" s="8">
        <v>220</v>
      </c>
      <c r="B15" s="7" t="s">
        <v>15</v>
      </c>
      <c r="C15" s="11">
        <f>C16+C17+C18+C19+C20</f>
        <v>0</v>
      </c>
      <c r="D15" s="11">
        <f>D16+D17+D18+D19+D20</f>
        <v>0</v>
      </c>
      <c r="E15" s="11">
        <f>C15-D15</f>
        <v>0</v>
      </c>
    </row>
    <row r="16" spans="1:5" ht="15.95" customHeight="1" x14ac:dyDescent="0.25">
      <c r="A16" s="4">
        <v>221</v>
      </c>
      <c r="B16" s="7" t="s">
        <v>4</v>
      </c>
      <c r="C16" s="12"/>
      <c r="D16" s="12"/>
      <c r="E16" s="12">
        <f t="shared" si="0"/>
        <v>0</v>
      </c>
    </row>
    <row r="17" spans="1:5" ht="15.95" customHeight="1" x14ac:dyDescent="0.25">
      <c r="A17" s="4">
        <v>222</v>
      </c>
      <c r="B17" s="7" t="s">
        <v>5</v>
      </c>
      <c r="C17" s="12"/>
      <c r="D17" s="12"/>
      <c r="E17" s="12">
        <f t="shared" si="0"/>
        <v>0</v>
      </c>
    </row>
    <row r="18" spans="1:5" ht="15.95" customHeight="1" x14ac:dyDescent="0.25">
      <c r="A18" s="4">
        <v>223</v>
      </c>
      <c r="B18" s="7" t="s">
        <v>6</v>
      </c>
      <c r="C18" s="12"/>
      <c r="D18" s="12"/>
      <c r="E18" s="12"/>
    </row>
    <row r="19" spans="1:5" ht="15.95" customHeight="1" x14ac:dyDescent="0.25">
      <c r="A19" s="4">
        <v>225</v>
      </c>
      <c r="B19" s="7" t="s">
        <v>17</v>
      </c>
      <c r="C19" s="12"/>
      <c r="D19" s="12"/>
      <c r="E19" s="12"/>
    </row>
    <row r="20" spans="1:5" ht="15.95" customHeight="1" x14ac:dyDescent="0.25">
      <c r="A20" s="4">
        <v>226</v>
      </c>
      <c r="B20" s="7" t="s">
        <v>7</v>
      </c>
      <c r="C20" s="12"/>
      <c r="D20" s="12"/>
      <c r="E20" s="12">
        <f t="shared" si="0"/>
        <v>0</v>
      </c>
    </row>
    <row r="21" spans="1:5" ht="15.95" customHeight="1" x14ac:dyDescent="0.25">
      <c r="A21" s="8">
        <v>290</v>
      </c>
      <c r="B21" s="7" t="s">
        <v>9</v>
      </c>
      <c r="C21" s="11"/>
      <c r="D21" s="11"/>
      <c r="E21" s="11">
        <f>C21-D21</f>
        <v>0</v>
      </c>
    </row>
    <row r="22" spans="1:5" ht="15.95" customHeight="1" x14ac:dyDescent="0.25">
      <c r="A22" s="8"/>
      <c r="B22" s="7"/>
      <c r="C22" s="11"/>
      <c r="D22" s="11"/>
      <c r="E22" s="11"/>
    </row>
    <row r="23" spans="1:5" ht="15.95" customHeight="1" x14ac:dyDescent="0.25">
      <c r="A23" s="8"/>
      <c r="B23" s="7"/>
      <c r="C23" s="11"/>
      <c r="D23" s="11"/>
      <c r="E23" s="11"/>
    </row>
    <row r="24" spans="1:5" ht="15.95" customHeight="1" x14ac:dyDescent="0.25">
      <c r="A24" s="8">
        <v>300</v>
      </c>
      <c r="B24" s="7" t="s">
        <v>19</v>
      </c>
      <c r="C24" s="11">
        <f>C25+C26</f>
        <v>500000</v>
      </c>
      <c r="D24" s="11">
        <f>D25+D26</f>
        <v>0</v>
      </c>
      <c r="E24" s="11"/>
    </row>
    <row r="25" spans="1:5" ht="15.95" customHeight="1" x14ac:dyDescent="0.25">
      <c r="A25" s="4">
        <v>310</v>
      </c>
      <c r="B25" s="7" t="s">
        <v>8</v>
      </c>
      <c r="C25" s="11"/>
      <c r="D25" s="11"/>
      <c r="E25" s="11"/>
    </row>
    <row r="26" spans="1:5" ht="15.95" customHeight="1" x14ac:dyDescent="0.25">
      <c r="A26" s="14">
        <v>340</v>
      </c>
      <c r="B26" s="15" t="s">
        <v>16</v>
      </c>
      <c r="C26" s="16">
        <v>500000</v>
      </c>
      <c r="D26" s="16">
        <f>SUM(D27:D41)</f>
        <v>0</v>
      </c>
      <c r="E26" s="16">
        <f>C26-D26</f>
        <v>500000</v>
      </c>
    </row>
    <row r="27" spans="1:5" ht="15.95" customHeight="1" x14ac:dyDescent="0.25">
      <c r="A27" s="4"/>
      <c r="B27" s="5"/>
      <c r="C27" s="12"/>
      <c r="D27" s="12"/>
      <c r="E27" s="12"/>
    </row>
    <row r="28" spans="1:5" ht="15.95" customHeight="1" x14ac:dyDescent="0.25">
      <c r="A28" s="4"/>
      <c r="B28" s="5"/>
      <c r="C28" s="12"/>
      <c r="D28" s="12"/>
      <c r="E28" s="12"/>
    </row>
    <row r="29" spans="1:5" ht="15.95" customHeight="1" x14ac:dyDescent="0.25">
      <c r="A29" s="4"/>
      <c r="B29" s="5"/>
      <c r="C29" s="12"/>
      <c r="D29" s="12"/>
      <c r="E29" s="12"/>
    </row>
    <row r="30" spans="1:5" ht="15.95" customHeight="1" x14ac:dyDescent="0.25">
      <c r="A30" s="4"/>
      <c r="B30" s="5"/>
      <c r="C30" s="12"/>
      <c r="D30" s="12"/>
      <c r="E30" s="12"/>
    </row>
    <row r="31" spans="1:5" ht="15.95" customHeight="1" x14ac:dyDescent="0.25">
      <c r="A31" s="4"/>
      <c r="B31" s="5"/>
      <c r="C31" s="12"/>
      <c r="D31" s="12"/>
      <c r="E31" s="12"/>
    </row>
    <row r="32" spans="1:5" ht="15.95" customHeight="1" x14ac:dyDescent="0.25">
      <c r="A32" s="4"/>
      <c r="B32" s="5"/>
      <c r="C32" s="12"/>
      <c r="D32" s="12"/>
      <c r="E32" s="12"/>
    </row>
    <row r="33" spans="1:5" ht="15.95" customHeight="1" x14ac:dyDescent="0.25">
      <c r="A33" s="4"/>
      <c r="B33" s="5"/>
      <c r="C33" s="12"/>
      <c r="D33" s="12"/>
      <c r="E33" s="12"/>
    </row>
    <row r="34" spans="1:5" ht="15.95" customHeight="1" x14ac:dyDescent="0.25">
      <c r="A34" s="4"/>
      <c r="B34" s="5"/>
      <c r="C34" s="12"/>
      <c r="D34" s="12"/>
      <c r="E34" s="12"/>
    </row>
    <row r="35" spans="1:5" ht="15.95" customHeight="1" x14ac:dyDescent="0.25">
      <c r="A35" s="4"/>
      <c r="B35" s="5"/>
      <c r="C35" s="12"/>
      <c r="D35" s="12"/>
      <c r="E35" s="12"/>
    </row>
    <row r="36" spans="1:5" ht="15.95" customHeight="1" x14ac:dyDescent="0.25">
      <c r="A36" s="4"/>
      <c r="B36" s="5"/>
      <c r="C36" s="12"/>
      <c r="D36" s="12"/>
      <c r="E36" s="12"/>
    </row>
    <row r="37" spans="1:5" ht="15.95" customHeight="1" x14ac:dyDescent="0.25">
      <c r="A37" s="4"/>
      <c r="B37" s="5"/>
      <c r="C37" s="12"/>
      <c r="D37" s="12"/>
      <c r="E37" s="12"/>
    </row>
    <row r="38" spans="1:5" ht="15.95" customHeight="1" x14ac:dyDescent="0.25">
      <c r="A38" s="4"/>
      <c r="B38" s="5"/>
      <c r="C38" s="12"/>
      <c r="D38" s="12"/>
      <c r="E38" s="12"/>
    </row>
    <row r="39" spans="1:5" ht="15.95" customHeight="1" x14ac:dyDescent="0.25">
      <c r="A39" s="4"/>
      <c r="B39" s="5"/>
      <c r="C39" s="12"/>
      <c r="D39" s="12"/>
      <c r="E39" s="12"/>
    </row>
    <row r="40" spans="1:5" ht="15.95" customHeight="1" x14ac:dyDescent="0.25">
      <c r="A40" s="4"/>
      <c r="B40" s="5"/>
      <c r="C40" s="12"/>
      <c r="D40" s="12"/>
      <c r="E40" s="12"/>
    </row>
    <row r="41" spans="1:5" ht="15.95" customHeight="1" x14ac:dyDescent="0.25">
      <c r="A41" s="4"/>
      <c r="B41" s="5"/>
      <c r="C41" s="12"/>
      <c r="D41" s="12"/>
      <c r="E41" s="12"/>
    </row>
    <row r="42" spans="1:5" ht="15.95" customHeight="1" x14ac:dyDescent="0.25">
      <c r="A42" s="4"/>
      <c r="B42" s="5"/>
      <c r="C42" s="11">
        <f>C26+C21+C15+C11</f>
        <v>500000</v>
      </c>
      <c r="D42" s="12"/>
      <c r="E42" s="11">
        <f>E26+E21+E15+E11</f>
        <v>500000</v>
      </c>
    </row>
    <row r="43" spans="1:5" ht="15.95" customHeight="1" x14ac:dyDescent="0.25">
      <c r="A43" s="4"/>
      <c r="B43" s="5"/>
      <c r="C43" s="12"/>
      <c r="D43" s="12"/>
      <c r="E43" s="12"/>
    </row>
    <row r="44" spans="1:5" x14ac:dyDescent="0.25">
      <c r="A44" s="3"/>
      <c r="B44" s="3"/>
      <c r="C44" s="3"/>
      <c r="D44" s="3"/>
      <c r="E44" s="3"/>
    </row>
  </sheetData>
  <mergeCells count="5">
    <mergeCell ref="D1:E1"/>
    <mergeCell ref="D2:E2"/>
    <mergeCell ref="A3:E3"/>
    <mergeCell ref="A4:E4"/>
    <mergeCell ref="A9:E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47"/>
  <sheetViews>
    <sheetView topLeftCell="A7" workbookViewId="0">
      <pane xSplit="2" ySplit="2" topLeftCell="C20" activePane="bottomRight" state="frozen"/>
      <selection activeCell="A7" sqref="A7"/>
      <selection pane="topRight" activeCell="C7" sqref="C7"/>
      <selection pane="bottomLeft" activeCell="A9" sqref="A9"/>
      <selection pane="bottomRight" activeCell="G31" sqref="G31"/>
    </sheetView>
  </sheetViews>
  <sheetFormatPr defaultColWidth="8.7109375" defaultRowHeight="15" x14ac:dyDescent="0.25"/>
  <cols>
    <col min="1" max="1" width="8.7109375" style="1"/>
    <col min="2" max="2" width="25.5703125" style="1" customWidth="1"/>
    <col min="3" max="3" width="18" style="1" customWidth="1"/>
    <col min="4" max="4" width="17.140625" style="1" customWidth="1"/>
    <col min="5" max="5" width="18.42578125" style="1" customWidth="1"/>
    <col min="6" max="6" width="8.7109375" style="1"/>
    <col min="7" max="7" width="10.7109375" style="1" customWidth="1"/>
    <col min="8" max="16384" width="8.7109375" style="1"/>
  </cols>
  <sheetData>
    <row r="1" spans="1:5" x14ac:dyDescent="0.25">
      <c r="A1" s="2"/>
      <c r="B1" s="2"/>
      <c r="C1" s="2"/>
      <c r="D1" s="57" t="s">
        <v>11</v>
      </c>
      <c r="E1" s="57"/>
    </row>
    <row r="2" spans="1:5" x14ac:dyDescent="0.25">
      <c r="A2" s="2"/>
      <c r="B2" s="2"/>
      <c r="C2" s="2"/>
      <c r="D2" s="57" t="s">
        <v>10</v>
      </c>
      <c r="E2" s="57"/>
    </row>
    <row r="3" spans="1:5" x14ac:dyDescent="0.25">
      <c r="A3" s="58" t="s">
        <v>12</v>
      </c>
      <c r="B3" s="58"/>
      <c r="C3" s="58"/>
      <c r="D3" s="58"/>
      <c r="E3" s="58"/>
    </row>
    <row r="4" spans="1:5" x14ac:dyDescent="0.25">
      <c r="A4" s="58"/>
      <c r="B4" s="58"/>
      <c r="C4" s="58"/>
      <c r="D4" s="58"/>
      <c r="E4" s="58"/>
    </row>
    <row r="5" spans="1:5" x14ac:dyDescent="0.25">
      <c r="A5" s="2"/>
      <c r="B5" s="2"/>
      <c r="C5" s="2"/>
      <c r="D5" s="2"/>
      <c r="E5" s="2"/>
    </row>
    <row r="7" spans="1:5" ht="42.75" x14ac:dyDescent="0.25">
      <c r="A7" s="9" t="s">
        <v>0</v>
      </c>
      <c r="B7" s="10" t="s">
        <v>1</v>
      </c>
      <c r="C7" s="10" t="s">
        <v>40</v>
      </c>
      <c r="D7" s="10" t="s">
        <v>41</v>
      </c>
      <c r="E7" s="10" t="s">
        <v>18</v>
      </c>
    </row>
    <row r="8" spans="1:5" x14ac:dyDescent="0.25">
      <c r="A8" s="6">
        <v>1</v>
      </c>
      <c r="B8" s="6">
        <v>2</v>
      </c>
      <c r="C8" s="6">
        <v>3</v>
      </c>
      <c r="D8" s="6">
        <v>4</v>
      </c>
      <c r="E8" s="6">
        <v>5</v>
      </c>
    </row>
    <row r="9" spans="1:5" ht="27" customHeight="1" x14ac:dyDescent="0.25">
      <c r="A9" s="54" t="s">
        <v>33</v>
      </c>
      <c r="B9" s="55"/>
      <c r="C9" s="55"/>
      <c r="D9" s="55"/>
      <c r="E9" s="56"/>
    </row>
    <row r="10" spans="1:5" ht="15.95" customHeight="1" x14ac:dyDescent="0.25">
      <c r="A10" s="4"/>
      <c r="B10" s="7" t="s">
        <v>13</v>
      </c>
      <c r="C10" s="11">
        <f>C11+C15+C21+C24</f>
        <v>458458</v>
      </c>
      <c r="D10" s="11">
        <f>D11+D15+D21+D24</f>
        <v>0</v>
      </c>
      <c r="E10" s="11">
        <f>C10-D10</f>
        <v>458458</v>
      </c>
    </row>
    <row r="11" spans="1:5" ht="15.95" customHeight="1" x14ac:dyDescent="0.25">
      <c r="A11" s="8">
        <v>210</v>
      </c>
      <c r="B11" s="7" t="s">
        <v>20</v>
      </c>
      <c r="C11" s="11">
        <f>C12+C13+C14</f>
        <v>0</v>
      </c>
      <c r="D11" s="11">
        <f>D12+D13+D14</f>
        <v>0</v>
      </c>
      <c r="E11" s="11">
        <f>E12+E13+E14</f>
        <v>0</v>
      </c>
    </row>
    <row r="12" spans="1:5" ht="15.95" customHeight="1" x14ac:dyDescent="0.25">
      <c r="A12" s="4">
        <v>211</v>
      </c>
      <c r="B12" s="7" t="s">
        <v>2</v>
      </c>
      <c r="C12" s="12"/>
      <c r="D12" s="12"/>
      <c r="E12" s="12">
        <f t="shared" ref="E12:E20" si="0">C12-D12</f>
        <v>0</v>
      </c>
    </row>
    <row r="13" spans="1:5" ht="15.95" customHeight="1" x14ac:dyDescent="0.25">
      <c r="A13" s="18">
        <v>212</v>
      </c>
      <c r="B13" s="21" t="s">
        <v>3</v>
      </c>
      <c r="C13" s="13"/>
      <c r="D13" s="13"/>
      <c r="E13" s="13">
        <f t="shared" si="0"/>
        <v>0</v>
      </c>
    </row>
    <row r="14" spans="1:5" ht="15.95" customHeight="1" x14ac:dyDescent="0.25">
      <c r="A14" s="4">
        <v>213</v>
      </c>
      <c r="B14" s="7" t="s">
        <v>14</v>
      </c>
      <c r="C14" s="12"/>
      <c r="D14" s="12"/>
      <c r="E14" s="12">
        <f>C14-D14</f>
        <v>0</v>
      </c>
    </row>
    <row r="15" spans="1:5" ht="15.95" customHeight="1" x14ac:dyDescent="0.25">
      <c r="A15" s="8">
        <v>220</v>
      </c>
      <c r="B15" s="7" t="s">
        <v>15</v>
      </c>
      <c r="C15" s="11">
        <f>C16+C17+C18+C19+C20</f>
        <v>0</v>
      </c>
      <c r="D15" s="11">
        <f>D16+D17+D18+D19+D20</f>
        <v>0</v>
      </c>
      <c r="E15" s="11">
        <f>C15-D15</f>
        <v>0</v>
      </c>
    </row>
    <row r="16" spans="1:5" ht="15.95" customHeight="1" x14ac:dyDescent="0.25">
      <c r="A16" s="4">
        <v>221</v>
      </c>
      <c r="B16" s="7" t="s">
        <v>4</v>
      </c>
      <c r="C16" s="12"/>
      <c r="D16" s="12"/>
      <c r="E16" s="12">
        <f t="shared" si="0"/>
        <v>0</v>
      </c>
    </row>
    <row r="17" spans="1:6" ht="15.95" customHeight="1" x14ac:dyDescent="0.25">
      <c r="A17" s="4">
        <v>222</v>
      </c>
      <c r="B17" s="7" t="s">
        <v>5</v>
      </c>
      <c r="C17" s="12"/>
      <c r="D17" s="12"/>
      <c r="E17" s="12">
        <f t="shared" si="0"/>
        <v>0</v>
      </c>
    </row>
    <row r="18" spans="1:6" ht="15.95" customHeight="1" x14ac:dyDescent="0.25">
      <c r="A18" s="4">
        <v>223</v>
      </c>
      <c r="B18" s="7" t="s">
        <v>6</v>
      </c>
      <c r="C18" s="12"/>
      <c r="D18" s="12"/>
      <c r="E18" s="12"/>
    </row>
    <row r="19" spans="1:6" ht="15.95" customHeight="1" x14ac:dyDescent="0.25">
      <c r="A19" s="4">
        <v>225</v>
      </c>
      <c r="B19" s="7" t="s">
        <v>17</v>
      </c>
      <c r="C19" s="12"/>
      <c r="D19" s="12"/>
      <c r="E19" s="12"/>
    </row>
    <row r="20" spans="1:6" ht="15.95" customHeight="1" x14ac:dyDescent="0.25">
      <c r="A20" s="4">
        <v>226</v>
      </c>
      <c r="B20" s="7" t="s">
        <v>7</v>
      </c>
      <c r="C20" s="12"/>
      <c r="D20" s="12"/>
      <c r="E20" s="12">
        <f t="shared" si="0"/>
        <v>0</v>
      </c>
    </row>
    <row r="21" spans="1:6" ht="15.95" customHeight="1" x14ac:dyDescent="0.25">
      <c r="A21" s="8">
        <v>290</v>
      </c>
      <c r="B21" s="7" t="s">
        <v>9</v>
      </c>
      <c r="C21" s="11"/>
      <c r="D21" s="11"/>
      <c r="E21" s="11">
        <f>C21-D21</f>
        <v>0</v>
      </c>
    </row>
    <row r="22" spans="1:6" ht="15.95" customHeight="1" x14ac:dyDescent="0.25">
      <c r="A22" s="8"/>
      <c r="B22" s="7"/>
      <c r="C22" s="11"/>
      <c r="D22" s="11"/>
      <c r="E22" s="11"/>
    </row>
    <row r="23" spans="1:6" ht="15.95" customHeight="1" x14ac:dyDescent="0.25">
      <c r="A23" s="8"/>
      <c r="B23" s="7"/>
      <c r="C23" s="11"/>
      <c r="D23" s="11"/>
      <c r="E23" s="11"/>
    </row>
    <row r="24" spans="1:6" ht="15.95" customHeight="1" x14ac:dyDescent="0.25">
      <c r="A24" s="8">
        <v>300</v>
      </c>
      <c r="B24" s="7" t="s">
        <v>19</v>
      </c>
      <c r="C24" s="11">
        <f>C26+C27+C28</f>
        <v>458458</v>
      </c>
      <c r="D24" s="11">
        <f t="shared" ref="D24:E24" si="1">D26+D27+D28</f>
        <v>0</v>
      </c>
      <c r="E24" s="11">
        <f t="shared" si="1"/>
        <v>458458</v>
      </c>
    </row>
    <row r="25" spans="1:6" ht="15.95" customHeight="1" x14ac:dyDescent="0.25">
      <c r="A25" s="4">
        <v>310</v>
      </c>
      <c r="B25" s="7" t="s">
        <v>8</v>
      </c>
      <c r="C25" s="11"/>
      <c r="D25" s="11"/>
      <c r="E25" s="11"/>
    </row>
    <row r="26" spans="1:6" ht="15.95" customHeight="1" x14ac:dyDescent="0.25">
      <c r="A26" s="14">
        <v>340</v>
      </c>
      <c r="B26" s="15" t="s">
        <v>16</v>
      </c>
      <c r="C26" s="16">
        <v>308000</v>
      </c>
      <c r="D26" s="16">
        <f>D29+D31+D33+D35+D37+D39+D41+D43</f>
        <v>0</v>
      </c>
      <c r="E26" s="16">
        <f>C26-D26</f>
        <v>308000</v>
      </c>
      <c r="F26" s="1">
        <v>0.68930998717478176</v>
      </c>
    </row>
    <row r="27" spans="1:6" ht="15.95" customHeight="1" x14ac:dyDescent="0.25">
      <c r="A27" s="14"/>
      <c r="B27" s="15" t="s">
        <v>16</v>
      </c>
      <c r="C27" s="16">
        <v>150000</v>
      </c>
      <c r="D27" s="16"/>
      <c r="E27" s="16">
        <f>C27-D27</f>
        <v>150000</v>
      </c>
      <c r="F27" s="1">
        <v>0.3096900122590317</v>
      </c>
    </row>
    <row r="28" spans="1:6" ht="15.95" customHeight="1" x14ac:dyDescent="0.25">
      <c r="A28" s="42"/>
      <c r="B28" s="15" t="s">
        <v>16</v>
      </c>
      <c r="C28" s="16">
        <v>458</v>
      </c>
      <c r="D28" s="16">
        <f>D30+D32+D34+D36+D38+D40+D42+D44</f>
        <v>0</v>
      </c>
      <c r="E28" s="16">
        <f>C28-D28</f>
        <v>458</v>
      </c>
      <c r="F28" s="1">
        <v>1.000000566186489E-3</v>
      </c>
    </row>
    <row r="29" spans="1:6" ht="15.95" customHeight="1" x14ac:dyDescent="0.25">
      <c r="A29" s="4"/>
      <c r="B29" s="61"/>
      <c r="C29" s="12"/>
      <c r="D29" s="12"/>
      <c r="E29" s="12"/>
    </row>
    <row r="30" spans="1:6" ht="15.95" customHeight="1" x14ac:dyDescent="0.25">
      <c r="A30" s="4"/>
      <c r="B30" s="62"/>
      <c r="C30" s="12"/>
      <c r="D30" s="12"/>
      <c r="E30" s="12"/>
    </row>
    <row r="31" spans="1:6" ht="15.95" customHeight="1" x14ac:dyDescent="0.25">
      <c r="A31" s="4"/>
      <c r="B31" s="59"/>
      <c r="C31" s="12"/>
      <c r="D31" s="12"/>
      <c r="E31" s="12"/>
    </row>
    <row r="32" spans="1:6" ht="15.95" customHeight="1" x14ac:dyDescent="0.25">
      <c r="A32" s="4"/>
      <c r="B32" s="60"/>
      <c r="C32" s="12"/>
      <c r="D32" s="12"/>
      <c r="E32" s="12"/>
    </row>
    <row r="33" spans="1:5" ht="15.95" customHeight="1" x14ac:dyDescent="0.25">
      <c r="A33" s="4"/>
      <c r="B33" s="59"/>
      <c r="C33" s="12"/>
      <c r="D33" s="12"/>
      <c r="E33" s="12"/>
    </row>
    <row r="34" spans="1:5" ht="15.95" customHeight="1" x14ac:dyDescent="0.25">
      <c r="A34" s="4"/>
      <c r="B34" s="60"/>
      <c r="C34" s="12"/>
      <c r="D34" s="12"/>
      <c r="E34" s="12"/>
    </row>
    <row r="35" spans="1:5" ht="15.95" customHeight="1" x14ac:dyDescent="0.25">
      <c r="A35" s="4"/>
      <c r="B35" s="59"/>
      <c r="C35" s="12"/>
      <c r="D35" s="12"/>
      <c r="E35" s="12"/>
    </row>
    <row r="36" spans="1:5" ht="15.95" customHeight="1" x14ac:dyDescent="0.25">
      <c r="A36" s="4"/>
      <c r="B36" s="60"/>
      <c r="C36" s="12"/>
      <c r="D36" s="12"/>
      <c r="E36" s="12"/>
    </row>
    <row r="37" spans="1:5" ht="15.95" customHeight="1" x14ac:dyDescent="0.25">
      <c r="A37" s="4"/>
      <c r="B37" s="59"/>
      <c r="C37" s="12"/>
      <c r="D37" s="12"/>
      <c r="E37" s="12"/>
    </row>
    <row r="38" spans="1:5" ht="15.95" customHeight="1" x14ac:dyDescent="0.25">
      <c r="A38" s="4"/>
      <c r="B38" s="60"/>
      <c r="C38" s="12"/>
      <c r="D38" s="12"/>
      <c r="E38" s="12"/>
    </row>
    <row r="39" spans="1:5" ht="15.95" customHeight="1" x14ac:dyDescent="0.25">
      <c r="A39" s="4"/>
      <c r="B39" s="59"/>
      <c r="C39" s="12"/>
      <c r="D39" s="12"/>
      <c r="E39" s="12"/>
    </row>
    <row r="40" spans="1:5" ht="15.95" customHeight="1" x14ac:dyDescent="0.25">
      <c r="A40" s="4"/>
      <c r="B40" s="60"/>
      <c r="C40" s="12"/>
      <c r="D40" s="12"/>
      <c r="E40" s="12"/>
    </row>
    <row r="41" spans="1:5" ht="15.95" customHeight="1" x14ac:dyDescent="0.25">
      <c r="A41" s="4"/>
      <c r="B41" s="59"/>
      <c r="C41" s="12"/>
      <c r="D41" s="12"/>
      <c r="E41" s="12"/>
    </row>
    <row r="42" spans="1:5" ht="15.95" customHeight="1" x14ac:dyDescent="0.25">
      <c r="A42" s="4"/>
      <c r="B42" s="60"/>
      <c r="C42" s="12"/>
      <c r="D42" s="12"/>
      <c r="E42" s="12"/>
    </row>
    <row r="43" spans="1:5" ht="15.95" customHeight="1" x14ac:dyDescent="0.25">
      <c r="A43" s="4"/>
      <c r="B43" s="59"/>
      <c r="C43" s="12"/>
      <c r="D43" s="12"/>
      <c r="E43" s="12"/>
    </row>
    <row r="44" spans="1:5" ht="15.95" customHeight="1" x14ac:dyDescent="0.25">
      <c r="A44" s="4"/>
      <c r="B44" s="60"/>
      <c r="C44" s="12"/>
      <c r="D44" s="12"/>
      <c r="E44" s="12"/>
    </row>
    <row r="45" spans="1:5" ht="15.95" customHeight="1" x14ac:dyDescent="0.25">
      <c r="A45" s="4"/>
      <c r="B45" s="5"/>
      <c r="C45" s="11">
        <f>C26+C21+C15+C11</f>
        <v>308000</v>
      </c>
      <c r="D45" s="12"/>
      <c r="E45" s="11">
        <f>E26+E21+E15+E11</f>
        <v>308000</v>
      </c>
    </row>
    <row r="46" spans="1:5" ht="15.95" customHeight="1" x14ac:dyDescent="0.25">
      <c r="A46" s="4"/>
      <c r="B46" s="5"/>
      <c r="C46" s="12"/>
      <c r="D46" s="12"/>
      <c r="E46" s="12"/>
    </row>
    <row r="47" spans="1:5" x14ac:dyDescent="0.25">
      <c r="A47" s="3"/>
      <c r="B47" s="3"/>
      <c r="C47" s="3"/>
      <c r="D47" s="3"/>
      <c r="E47" s="3"/>
    </row>
  </sheetData>
  <mergeCells count="13">
    <mergeCell ref="B43:B44"/>
    <mergeCell ref="B41:B42"/>
    <mergeCell ref="B39:B40"/>
    <mergeCell ref="D1:E1"/>
    <mergeCell ref="D2:E2"/>
    <mergeCell ref="A3:E3"/>
    <mergeCell ref="A4:E4"/>
    <mergeCell ref="A9:E9"/>
    <mergeCell ref="B37:B38"/>
    <mergeCell ref="B29:B30"/>
    <mergeCell ref="B31:B32"/>
    <mergeCell ref="B33:B34"/>
    <mergeCell ref="B35:B3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35"/>
  <sheetViews>
    <sheetView topLeftCell="A7" workbookViewId="0">
      <pane xSplit="2" ySplit="2" topLeftCell="C9" activePane="bottomRight" state="frozen"/>
      <selection activeCell="A7" sqref="A7"/>
      <selection pane="topRight" activeCell="C7" sqref="C7"/>
      <selection pane="bottomLeft" activeCell="A9" sqref="A9"/>
      <selection pane="bottomRight" activeCell="C7" sqref="C7:D7"/>
    </sheetView>
  </sheetViews>
  <sheetFormatPr defaultColWidth="8.7109375" defaultRowHeight="15" x14ac:dyDescent="0.25"/>
  <cols>
    <col min="1" max="1" width="8.7109375" style="1"/>
    <col min="2" max="2" width="31.85546875" style="1" customWidth="1"/>
    <col min="3" max="3" width="18" style="1" customWidth="1"/>
    <col min="4" max="4" width="17.140625" style="1" customWidth="1"/>
    <col min="5" max="5" width="18.42578125" style="1" customWidth="1"/>
    <col min="6" max="16384" width="8.7109375" style="1"/>
  </cols>
  <sheetData>
    <row r="1" spans="1:5" x14ac:dyDescent="0.25">
      <c r="A1" s="2"/>
      <c r="B1" s="2"/>
      <c r="C1" s="2"/>
      <c r="D1" s="57" t="s">
        <v>11</v>
      </c>
      <c r="E1" s="57"/>
    </row>
    <row r="2" spans="1:5" x14ac:dyDescent="0.25">
      <c r="A2" s="2"/>
      <c r="B2" s="2"/>
      <c r="C2" s="2"/>
      <c r="D2" s="57" t="s">
        <v>10</v>
      </c>
      <c r="E2" s="57"/>
    </row>
    <row r="3" spans="1:5" x14ac:dyDescent="0.25">
      <c r="A3" s="58" t="s">
        <v>12</v>
      </c>
      <c r="B3" s="58"/>
      <c r="C3" s="58"/>
      <c r="D3" s="58"/>
      <c r="E3" s="58"/>
    </row>
    <row r="4" spans="1:5" x14ac:dyDescent="0.25">
      <c r="A4" s="58"/>
      <c r="B4" s="58"/>
      <c r="C4" s="58"/>
      <c r="D4" s="58"/>
      <c r="E4" s="58"/>
    </row>
    <row r="5" spans="1:5" x14ac:dyDescent="0.25">
      <c r="A5" s="2"/>
      <c r="B5" s="2"/>
      <c r="C5" s="2"/>
      <c r="D5" s="2"/>
      <c r="E5" s="2"/>
    </row>
    <row r="7" spans="1:5" ht="42.75" x14ac:dyDescent="0.25">
      <c r="A7" s="9" t="s">
        <v>0</v>
      </c>
      <c r="B7" s="10" t="s">
        <v>1</v>
      </c>
      <c r="C7" s="10" t="s">
        <v>40</v>
      </c>
      <c r="D7" s="10" t="s">
        <v>41</v>
      </c>
      <c r="E7" s="10" t="s">
        <v>18</v>
      </c>
    </row>
    <row r="8" spans="1:5" x14ac:dyDescent="0.25">
      <c r="A8" s="6">
        <v>1</v>
      </c>
      <c r="B8" s="6">
        <v>2</v>
      </c>
      <c r="C8" s="6">
        <v>3</v>
      </c>
      <c r="D8" s="6">
        <v>4</v>
      </c>
      <c r="E8" s="6">
        <v>5</v>
      </c>
    </row>
    <row r="9" spans="1:5" ht="27" customHeight="1" x14ac:dyDescent="0.25">
      <c r="A9" s="54" t="s">
        <v>38</v>
      </c>
      <c r="B9" s="55"/>
      <c r="C9" s="55"/>
      <c r="D9" s="55"/>
      <c r="E9" s="56"/>
    </row>
    <row r="10" spans="1:5" ht="15.95" customHeight="1" x14ac:dyDescent="0.25">
      <c r="A10" s="4"/>
      <c r="B10" s="7" t="s">
        <v>13</v>
      </c>
      <c r="C10" s="11">
        <f>C11+C15+C24+C27</f>
        <v>80000</v>
      </c>
      <c r="D10" s="11">
        <f>D11+D15+D24+D27</f>
        <v>0</v>
      </c>
      <c r="E10" s="11">
        <f>C10-D10</f>
        <v>80000</v>
      </c>
    </row>
    <row r="11" spans="1:5" ht="15.95" customHeight="1" x14ac:dyDescent="0.25">
      <c r="A11" s="8">
        <v>210</v>
      </c>
      <c r="B11" s="7" t="s">
        <v>20</v>
      </c>
      <c r="C11" s="11">
        <f>C12+C13+C14</f>
        <v>80000</v>
      </c>
      <c r="D11" s="11">
        <f>D12+D13+D14</f>
        <v>0</v>
      </c>
      <c r="E11" s="11">
        <f>E12+E13+E14</f>
        <v>80000</v>
      </c>
    </row>
    <row r="12" spans="1:5" ht="15.95" customHeight="1" x14ac:dyDescent="0.25">
      <c r="A12" s="4">
        <v>211</v>
      </c>
      <c r="B12" s="7" t="s">
        <v>2</v>
      </c>
      <c r="C12" s="12"/>
      <c r="D12" s="12"/>
      <c r="E12" s="12">
        <f t="shared" ref="E12:E20" si="0">C12-D12</f>
        <v>0</v>
      </c>
    </row>
    <row r="13" spans="1:5" ht="15.95" customHeight="1" x14ac:dyDescent="0.25">
      <c r="A13" s="14">
        <v>212</v>
      </c>
      <c r="B13" s="15" t="s">
        <v>3</v>
      </c>
      <c r="C13" s="16">
        <v>80000</v>
      </c>
      <c r="D13" s="17"/>
      <c r="E13" s="17">
        <f t="shared" si="0"/>
        <v>80000</v>
      </c>
    </row>
    <row r="14" spans="1:5" ht="15.95" customHeight="1" x14ac:dyDescent="0.25">
      <c r="A14" s="4">
        <v>213</v>
      </c>
      <c r="B14" s="7" t="s">
        <v>14</v>
      </c>
      <c r="C14" s="12"/>
      <c r="D14" s="12"/>
      <c r="E14" s="12">
        <f>C14-D14</f>
        <v>0</v>
      </c>
    </row>
    <row r="15" spans="1:5" ht="15.95" customHeight="1" x14ac:dyDescent="0.25">
      <c r="A15" s="8">
        <v>220</v>
      </c>
      <c r="B15" s="7" t="s">
        <v>15</v>
      </c>
      <c r="C15" s="11">
        <f>C16+C17+C18+C19+C20</f>
        <v>0</v>
      </c>
      <c r="D15" s="11">
        <f>D16+D17+D18+D19+D20</f>
        <v>0</v>
      </c>
      <c r="E15" s="11">
        <f>C15-D15</f>
        <v>0</v>
      </c>
    </row>
    <row r="16" spans="1:5" ht="15.95" customHeight="1" x14ac:dyDescent="0.25">
      <c r="A16" s="4">
        <v>221</v>
      </c>
      <c r="B16" s="7" t="s">
        <v>4</v>
      </c>
      <c r="C16" s="12"/>
      <c r="D16" s="12"/>
      <c r="E16" s="12">
        <f t="shared" si="0"/>
        <v>0</v>
      </c>
    </row>
    <row r="17" spans="1:5" ht="15.95" customHeight="1" x14ac:dyDescent="0.25">
      <c r="A17" s="4">
        <v>222</v>
      </c>
      <c r="B17" s="7" t="s">
        <v>5</v>
      </c>
      <c r="C17" s="12"/>
      <c r="D17" s="12"/>
      <c r="E17" s="12">
        <f t="shared" si="0"/>
        <v>0</v>
      </c>
    </row>
    <row r="18" spans="1:5" ht="15.95" customHeight="1" x14ac:dyDescent="0.25">
      <c r="A18" s="4">
        <v>223</v>
      </c>
      <c r="B18" s="7" t="s">
        <v>6</v>
      </c>
      <c r="C18" s="12"/>
      <c r="D18" s="12"/>
      <c r="E18" s="12"/>
    </row>
    <row r="19" spans="1:5" ht="15.95" customHeight="1" x14ac:dyDescent="0.25">
      <c r="A19" s="18">
        <v>225</v>
      </c>
      <c r="B19" s="21" t="s">
        <v>17</v>
      </c>
      <c r="C19" s="13"/>
      <c r="D19" s="13"/>
      <c r="E19" s="13"/>
    </row>
    <row r="20" spans="1:5" ht="15.95" customHeight="1" x14ac:dyDescent="0.25">
      <c r="A20" s="18">
        <v>226</v>
      </c>
      <c r="B20" s="21" t="s">
        <v>7</v>
      </c>
      <c r="C20" s="19"/>
      <c r="D20" s="19">
        <f>SUM(D21:D23)</f>
        <v>0</v>
      </c>
      <c r="E20" s="19">
        <f t="shared" si="0"/>
        <v>0</v>
      </c>
    </row>
    <row r="21" spans="1:5" ht="15.95" customHeight="1" x14ac:dyDescent="0.25">
      <c r="A21" s="18"/>
      <c r="B21" s="20"/>
      <c r="C21" s="19"/>
      <c r="D21" s="13"/>
      <c r="E21" s="19"/>
    </row>
    <row r="22" spans="1:5" ht="15.95" customHeight="1" x14ac:dyDescent="0.25">
      <c r="A22" s="4"/>
      <c r="B22" s="20"/>
      <c r="C22" s="12"/>
      <c r="D22" s="12"/>
      <c r="E22" s="12"/>
    </row>
    <row r="23" spans="1:5" ht="15.95" customHeight="1" x14ac:dyDescent="0.25">
      <c r="A23" s="4"/>
      <c r="B23" s="20"/>
      <c r="C23" s="12"/>
      <c r="D23" s="12"/>
      <c r="E23" s="12"/>
    </row>
    <row r="24" spans="1:5" ht="15.95" customHeight="1" x14ac:dyDescent="0.25">
      <c r="A24" s="8">
        <v>290</v>
      </c>
      <c r="B24" s="7" t="s">
        <v>9</v>
      </c>
      <c r="C24" s="11"/>
      <c r="D24" s="11"/>
      <c r="E24" s="11">
        <f>C24-D24</f>
        <v>0</v>
      </c>
    </row>
    <row r="25" spans="1:5" ht="15.95" customHeight="1" x14ac:dyDescent="0.25">
      <c r="A25" s="8"/>
      <c r="B25" s="7"/>
      <c r="C25" s="11"/>
      <c r="D25" s="11"/>
      <c r="E25" s="11"/>
    </row>
    <row r="26" spans="1:5" ht="15.95" customHeight="1" x14ac:dyDescent="0.25">
      <c r="A26" s="8"/>
      <c r="B26" s="7"/>
      <c r="C26" s="11"/>
      <c r="D26" s="11"/>
      <c r="E26" s="11"/>
    </row>
    <row r="27" spans="1:5" ht="15.95" customHeight="1" x14ac:dyDescent="0.25">
      <c r="A27" s="8">
        <v>300</v>
      </c>
      <c r="B27" s="7" t="s">
        <v>19</v>
      </c>
      <c r="C27" s="11">
        <f>C28+C30</f>
        <v>0</v>
      </c>
      <c r="D27" s="11">
        <f>D28+D30</f>
        <v>0</v>
      </c>
      <c r="E27" s="11"/>
    </row>
    <row r="28" spans="1:5" ht="15.95" customHeight="1" x14ac:dyDescent="0.25">
      <c r="A28" s="14">
        <v>310</v>
      </c>
      <c r="B28" s="15" t="s">
        <v>8</v>
      </c>
      <c r="C28" s="16"/>
      <c r="D28" s="16">
        <f>D29</f>
        <v>0</v>
      </c>
      <c r="E28" s="16">
        <f>C28-D28</f>
        <v>0</v>
      </c>
    </row>
    <row r="29" spans="1:5" ht="15.95" customHeight="1" x14ac:dyDescent="0.25">
      <c r="A29" s="18"/>
      <c r="B29" s="20"/>
      <c r="C29" s="13"/>
      <c r="D29" s="13"/>
      <c r="E29" s="13"/>
    </row>
    <row r="30" spans="1:5" ht="15.95" customHeight="1" x14ac:dyDescent="0.25">
      <c r="A30" s="18">
        <v>340</v>
      </c>
      <c r="B30" s="21" t="s">
        <v>16</v>
      </c>
      <c r="C30" s="19"/>
      <c r="D30" s="19">
        <f>D31+D32</f>
        <v>0</v>
      </c>
      <c r="E30" s="19">
        <f>C30-D30</f>
        <v>0</v>
      </c>
    </row>
    <row r="31" spans="1:5" ht="15.95" customHeight="1" x14ac:dyDescent="0.25">
      <c r="A31" s="4"/>
      <c r="B31" s="5"/>
      <c r="C31" s="12"/>
      <c r="D31" s="12"/>
      <c r="E31" s="12"/>
    </row>
    <row r="32" spans="1:5" ht="15.95" customHeight="1" x14ac:dyDescent="0.25">
      <c r="A32" s="4"/>
      <c r="B32" s="5"/>
      <c r="C32" s="12"/>
      <c r="D32" s="12"/>
      <c r="E32" s="12"/>
    </row>
    <row r="33" spans="1:5" ht="15.95" customHeight="1" x14ac:dyDescent="0.25">
      <c r="A33" s="4"/>
      <c r="B33" s="5"/>
      <c r="C33" s="11">
        <f>C30+C24+C15+C11</f>
        <v>80000</v>
      </c>
      <c r="D33" s="12"/>
      <c r="E33" s="11">
        <f>E30+E24+E15+E11</f>
        <v>80000</v>
      </c>
    </row>
    <row r="34" spans="1:5" ht="15.95" customHeight="1" x14ac:dyDescent="0.25">
      <c r="A34" s="4"/>
      <c r="B34" s="5"/>
      <c r="C34" s="12"/>
      <c r="D34" s="12"/>
      <c r="E34" s="12"/>
    </row>
    <row r="35" spans="1:5" x14ac:dyDescent="0.25">
      <c r="A35" s="3"/>
      <c r="B35" s="3"/>
      <c r="C35" s="3"/>
      <c r="D35" s="3"/>
      <c r="E35" s="3"/>
    </row>
  </sheetData>
  <mergeCells count="5">
    <mergeCell ref="D1:E1"/>
    <mergeCell ref="D2:E2"/>
    <mergeCell ref="A3:E3"/>
    <mergeCell ref="A4:E4"/>
    <mergeCell ref="A9:E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35"/>
  <sheetViews>
    <sheetView topLeftCell="A7" workbookViewId="0">
      <pane xSplit="2" ySplit="2" topLeftCell="C11" activePane="bottomRight" state="frozen"/>
      <selection activeCell="A7" sqref="A7"/>
      <selection pane="topRight" activeCell="C7" sqref="C7"/>
      <selection pane="bottomLeft" activeCell="A9" sqref="A9"/>
      <selection pane="bottomRight" activeCell="F20" sqref="F20"/>
    </sheetView>
  </sheetViews>
  <sheetFormatPr defaultColWidth="8.7109375" defaultRowHeight="15" x14ac:dyDescent="0.25"/>
  <cols>
    <col min="1" max="1" width="8.7109375" style="1"/>
    <col min="2" max="2" width="31.85546875" style="1" customWidth="1"/>
    <col min="3" max="3" width="18" style="1" customWidth="1"/>
    <col min="4" max="4" width="17.140625" style="1" customWidth="1"/>
    <col min="5" max="5" width="18.42578125" style="1" customWidth="1"/>
    <col min="6" max="16384" width="8.7109375" style="1"/>
  </cols>
  <sheetData>
    <row r="1" spans="1:5" x14ac:dyDescent="0.25">
      <c r="A1" s="2"/>
      <c r="B1" s="2"/>
      <c r="C1" s="2"/>
      <c r="D1" s="57" t="s">
        <v>11</v>
      </c>
      <c r="E1" s="57"/>
    </row>
    <row r="2" spans="1:5" x14ac:dyDescent="0.25">
      <c r="A2" s="2"/>
      <c r="B2" s="2"/>
      <c r="C2" s="2"/>
      <c r="D2" s="57" t="s">
        <v>10</v>
      </c>
      <c r="E2" s="57"/>
    </row>
    <row r="3" spans="1:5" x14ac:dyDescent="0.25">
      <c r="A3" s="58" t="s">
        <v>12</v>
      </c>
      <c r="B3" s="58"/>
      <c r="C3" s="58"/>
      <c r="D3" s="58"/>
      <c r="E3" s="58"/>
    </row>
    <row r="4" spans="1:5" x14ac:dyDescent="0.25">
      <c r="A4" s="58"/>
      <c r="B4" s="58"/>
      <c r="C4" s="58"/>
      <c r="D4" s="58"/>
      <c r="E4" s="58"/>
    </row>
    <row r="5" spans="1:5" x14ac:dyDescent="0.25">
      <c r="A5" s="2"/>
      <c r="B5" s="2"/>
      <c r="C5" s="2"/>
      <c r="D5" s="2"/>
      <c r="E5" s="2"/>
    </row>
    <row r="7" spans="1:5" ht="42.75" x14ac:dyDescent="0.25">
      <c r="A7" s="9" t="s">
        <v>0</v>
      </c>
      <c r="B7" s="10" t="s">
        <v>1</v>
      </c>
      <c r="C7" s="10" t="s">
        <v>40</v>
      </c>
      <c r="D7" s="10" t="s">
        <v>41</v>
      </c>
      <c r="E7" s="10" t="s">
        <v>18</v>
      </c>
    </row>
    <row r="8" spans="1:5" x14ac:dyDescent="0.25">
      <c r="A8" s="6">
        <v>1</v>
      </c>
      <c r="B8" s="6">
        <v>2</v>
      </c>
      <c r="C8" s="6">
        <v>3</v>
      </c>
      <c r="D8" s="6">
        <v>4</v>
      </c>
      <c r="E8" s="6">
        <v>5</v>
      </c>
    </row>
    <row r="9" spans="1:5" ht="27" customHeight="1" x14ac:dyDescent="0.25">
      <c r="A9" s="54" t="s">
        <v>39</v>
      </c>
      <c r="B9" s="55"/>
      <c r="C9" s="55"/>
      <c r="D9" s="55"/>
      <c r="E9" s="56"/>
    </row>
    <row r="10" spans="1:5" ht="15.95" customHeight="1" x14ac:dyDescent="0.25">
      <c r="A10" s="4"/>
      <c r="B10" s="7" t="s">
        <v>13</v>
      </c>
      <c r="C10" s="11">
        <f>C11+C15+C24+C27</f>
        <v>462480</v>
      </c>
      <c r="D10" s="11">
        <f>D11+D15+D24+D27</f>
        <v>0</v>
      </c>
      <c r="E10" s="11">
        <f>C10-D10</f>
        <v>462480</v>
      </c>
    </row>
    <row r="11" spans="1:5" ht="15.95" customHeight="1" x14ac:dyDescent="0.25">
      <c r="A11" s="8">
        <v>210</v>
      </c>
      <c r="B11" s="7" t="s">
        <v>20</v>
      </c>
      <c r="C11" s="11">
        <f>C12+C13+C14</f>
        <v>0</v>
      </c>
      <c r="D11" s="11">
        <f>D12+D13+D14</f>
        <v>0</v>
      </c>
      <c r="E11" s="11">
        <f>E12+E13+E14</f>
        <v>0</v>
      </c>
    </row>
    <row r="12" spans="1:5" ht="15.95" customHeight="1" x14ac:dyDescent="0.25">
      <c r="A12" s="4">
        <v>211</v>
      </c>
      <c r="B12" s="7" t="s">
        <v>2</v>
      </c>
      <c r="C12" s="12"/>
      <c r="D12" s="12"/>
      <c r="E12" s="12">
        <f t="shared" ref="E12:E20" si="0">C12-D12</f>
        <v>0</v>
      </c>
    </row>
    <row r="13" spans="1:5" ht="15.95" customHeight="1" x14ac:dyDescent="0.25">
      <c r="A13" s="18">
        <v>212</v>
      </c>
      <c r="B13" s="21" t="s">
        <v>3</v>
      </c>
      <c r="C13" s="19"/>
      <c r="D13" s="13"/>
      <c r="E13" s="13">
        <f t="shared" si="0"/>
        <v>0</v>
      </c>
    </row>
    <row r="14" spans="1:5" ht="15.95" customHeight="1" x14ac:dyDescent="0.25">
      <c r="A14" s="18">
        <v>213</v>
      </c>
      <c r="B14" s="21" t="s">
        <v>14</v>
      </c>
      <c r="C14" s="13"/>
      <c r="D14" s="13"/>
      <c r="E14" s="13">
        <f>C14-D14</f>
        <v>0</v>
      </c>
    </row>
    <row r="15" spans="1:5" ht="15.95" customHeight="1" x14ac:dyDescent="0.25">
      <c r="A15" s="8">
        <v>220</v>
      </c>
      <c r="B15" s="7" t="s">
        <v>15</v>
      </c>
      <c r="C15" s="11">
        <f>C16+C17+C18+C19+C20</f>
        <v>462480</v>
      </c>
      <c r="D15" s="11">
        <f>D16+D17+D18+D19+D20</f>
        <v>0</v>
      </c>
      <c r="E15" s="11">
        <f>C15-D15</f>
        <v>462480</v>
      </c>
    </row>
    <row r="16" spans="1:5" ht="15.95" customHeight="1" x14ac:dyDescent="0.25">
      <c r="A16" s="4">
        <v>221</v>
      </c>
      <c r="B16" s="7" t="s">
        <v>4</v>
      </c>
      <c r="C16" s="12"/>
      <c r="D16" s="12"/>
      <c r="E16" s="12">
        <f t="shared" si="0"/>
        <v>0</v>
      </c>
    </row>
    <row r="17" spans="1:6" ht="15.95" customHeight="1" x14ac:dyDescent="0.25">
      <c r="A17" s="4">
        <v>222</v>
      </c>
      <c r="B17" s="7" t="s">
        <v>5</v>
      </c>
      <c r="C17" s="12"/>
      <c r="D17" s="12"/>
      <c r="E17" s="12">
        <f t="shared" si="0"/>
        <v>0</v>
      </c>
    </row>
    <row r="18" spans="1:6" ht="15.95" customHeight="1" x14ac:dyDescent="0.25">
      <c r="A18" s="4">
        <v>223</v>
      </c>
      <c r="B18" s="7" t="s">
        <v>6</v>
      </c>
      <c r="C18" s="12"/>
      <c r="D18" s="12"/>
      <c r="E18" s="12"/>
    </row>
    <row r="19" spans="1:6" ht="15.95" customHeight="1" x14ac:dyDescent="0.25">
      <c r="A19" s="14">
        <v>225</v>
      </c>
      <c r="B19" s="15" t="s">
        <v>17</v>
      </c>
      <c r="C19" s="16">
        <v>462480</v>
      </c>
      <c r="D19" s="17"/>
      <c r="E19" s="17"/>
      <c r="F19" s="1" t="s">
        <v>42</v>
      </c>
    </row>
    <row r="20" spans="1:6" ht="15.95" customHeight="1" x14ac:dyDescent="0.25">
      <c r="A20" s="18">
        <v>226</v>
      </c>
      <c r="B20" s="21" t="s">
        <v>7</v>
      </c>
      <c r="C20" s="19"/>
      <c r="D20" s="19">
        <f>SUM(D21:D23)</f>
        <v>0</v>
      </c>
      <c r="E20" s="19">
        <f t="shared" si="0"/>
        <v>0</v>
      </c>
    </row>
    <row r="21" spans="1:6" ht="15.95" customHeight="1" x14ac:dyDescent="0.25">
      <c r="A21" s="18"/>
      <c r="B21" s="20"/>
      <c r="C21" s="19"/>
      <c r="D21" s="13"/>
      <c r="E21" s="19"/>
    </row>
    <row r="22" spans="1:6" ht="15.95" customHeight="1" x14ac:dyDescent="0.25">
      <c r="A22" s="4"/>
      <c r="B22" s="20"/>
      <c r="C22" s="12"/>
      <c r="D22" s="12"/>
      <c r="E22" s="12"/>
    </row>
    <row r="23" spans="1:6" ht="15.95" customHeight="1" x14ac:dyDescent="0.25">
      <c r="A23" s="4"/>
      <c r="B23" s="20"/>
      <c r="C23" s="12"/>
      <c r="D23" s="12"/>
      <c r="E23" s="12"/>
    </row>
    <row r="24" spans="1:6" ht="15.95" customHeight="1" x14ac:dyDescent="0.25">
      <c r="A24" s="8">
        <v>290</v>
      </c>
      <c r="B24" s="7" t="s">
        <v>9</v>
      </c>
      <c r="C24" s="11"/>
      <c r="D24" s="11"/>
      <c r="E24" s="11">
        <f>C24-D24</f>
        <v>0</v>
      </c>
    </row>
    <row r="25" spans="1:6" ht="15.95" customHeight="1" x14ac:dyDescent="0.25">
      <c r="A25" s="8"/>
      <c r="B25" s="7"/>
      <c r="C25" s="11"/>
      <c r="D25" s="11"/>
      <c r="E25" s="11"/>
    </row>
    <row r="26" spans="1:6" ht="15.95" customHeight="1" x14ac:dyDescent="0.25">
      <c r="A26" s="27"/>
      <c r="B26" s="21"/>
      <c r="C26" s="19"/>
      <c r="D26" s="19"/>
      <c r="E26" s="19"/>
    </row>
    <row r="27" spans="1:6" ht="15.95" customHeight="1" x14ac:dyDescent="0.25">
      <c r="A27" s="27">
        <v>300</v>
      </c>
      <c r="B27" s="21" t="s">
        <v>19</v>
      </c>
      <c r="C27" s="19">
        <f>C28+C30</f>
        <v>0</v>
      </c>
      <c r="D27" s="19">
        <f>D28+D30</f>
        <v>0</v>
      </c>
      <c r="E27" s="19"/>
    </row>
    <row r="28" spans="1:6" ht="15.95" customHeight="1" x14ac:dyDescent="0.25">
      <c r="A28" s="18">
        <v>310</v>
      </c>
      <c r="B28" s="21" t="s">
        <v>8</v>
      </c>
      <c r="C28" s="19"/>
      <c r="D28" s="19">
        <f>D29</f>
        <v>0</v>
      </c>
      <c r="E28" s="19">
        <f>C28-D28</f>
        <v>0</v>
      </c>
    </row>
    <row r="29" spans="1:6" ht="15.95" customHeight="1" x14ac:dyDescent="0.25">
      <c r="A29" s="18"/>
      <c r="B29" s="20"/>
      <c r="C29" s="13"/>
      <c r="D29" s="13"/>
      <c r="E29" s="13"/>
    </row>
    <row r="30" spans="1:6" ht="15.95" customHeight="1" x14ac:dyDescent="0.25">
      <c r="A30" s="18">
        <v>340</v>
      </c>
      <c r="B30" s="21" t="s">
        <v>16</v>
      </c>
      <c r="C30" s="19"/>
      <c r="D30" s="19">
        <f>D31+D32</f>
        <v>0</v>
      </c>
      <c r="E30" s="19">
        <f>C30-D30</f>
        <v>0</v>
      </c>
    </row>
    <row r="31" spans="1:6" ht="15.95" customHeight="1" x14ac:dyDescent="0.25">
      <c r="A31" s="4"/>
      <c r="B31" s="5"/>
      <c r="C31" s="12"/>
      <c r="D31" s="12"/>
      <c r="E31" s="12"/>
    </row>
    <row r="32" spans="1:6" ht="15.95" customHeight="1" x14ac:dyDescent="0.25">
      <c r="A32" s="4"/>
      <c r="B32" s="5"/>
      <c r="C32" s="12"/>
      <c r="D32" s="12"/>
      <c r="E32" s="12"/>
    </row>
    <row r="33" spans="1:5" ht="15.95" customHeight="1" x14ac:dyDescent="0.25">
      <c r="A33" s="4"/>
      <c r="B33" s="5"/>
      <c r="C33" s="11">
        <f>C30+C24+C15+C11</f>
        <v>462480</v>
      </c>
      <c r="D33" s="12"/>
      <c r="E33" s="11">
        <f>E30+E24+E15+E11</f>
        <v>462480</v>
      </c>
    </row>
    <row r="34" spans="1:5" ht="15.95" customHeight="1" x14ac:dyDescent="0.25">
      <c r="A34" s="4"/>
      <c r="B34" s="5"/>
      <c r="C34" s="12"/>
      <c r="D34" s="12"/>
      <c r="E34" s="12"/>
    </row>
    <row r="35" spans="1:5" x14ac:dyDescent="0.25">
      <c r="A35" s="3"/>
      <c r="B35" s="3"/>
      <c r="C35" s="3"/>
      <c r="D35" s="3"/>
      <c r="E35" s="3"/>
    </row>
  </sheetData>
  <mergeCells count="5">
    <mergeCell ref="D1:E1"/>
    <mergeCell ref="D2:E2"/>
    <mergeCell ref="A3:E3"/>
    <mergeCell ref="A4:E4"/>
    <mergeCell ref="A9:E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7" sqref="M1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2</vt:i4>
      </vt:variant>
    </vt:vector>
  </HeadingPairs>
  <TitlesOfParts>
    <vt:vector size="15" baseType="lpstr">
      <vt:lpstr>машуковка 0320000610</vt:lpstr>
      <vt:lpstr>машук 0320074090</vt:lpstr>
      <vt:lpstr>машук 0320053030</vt:lpstr>
      <vt:lpstr>машук 0320010340</vt:lpstr>
      <vt:lpstr>машук 0320075640611</vt:lpstr>
      <vt:lpstr>машуковка внебюджет.</vt:lpstr>
      <vt:lpstr>Машуковка 0320000610 612</vt:lpstr>
      <vt:lpstr>машук 0320075640 612</vt:lpstr>
      <vt:lpstr>машук 0320075660 612</vt:lpstr>
      <vt:lpstr>машук 03200L3040 612</vt:lpstr>
      <vt:lpstr>Машуковка 0320074090 612</vt:lpstr>
      <vt:lpstr>Машуковка 03200S5620 612</vt:lpstr>
      <vt:lpstr>Лист1</vt:lpstr>
      <vt:lpstr>'машуковка 0320000610'!Область_печати</vt:lpstr>
      <vt:lpstr>'машуковка внебюджет.'!Область_печати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2020-09-14T06:47:21Z</cp:lastPrinted>
  <dcterms:created xsi:type="dcterms:W3CDTF">2017-07-23T01:20:18Z</dcterms:created>
  <dcterms:modified xsi:type="dcterms:W3CDTF">2023-05-24T02:07:54Z</dcterms:modified>
</cp:coreProperties>
</file>